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850919-my.sharepoint.com/personal/pavel_mlcak_cway_cz/Documents/Oddeleni_OBCHOD/Projektove_aktivity/PROJEKTY/Projekty_podporene/ZS_Velky_Ujezd/Vykazy_vymer_pro_agenturu/"/>
    </mc:Choice>
  </mc:AlternateContent>
  <xr:revisionPtr revIDLastSave="1210" documentId="8_{1DEB6893-B8A2-4E12-ACE6-667D1D477A36}" xr6:coauthVersionLast="47" xr6:coauthVersionMax="47" xr10:uidLastSave="{D6C71453-1386-4F83-940D-20AE0EC9146E}"/>
  <bookViews>
    <workbookView xWindow="38130" yWindow="825" windowWidth="35415" windowHeight="19275" tabRatio="897" xr2:uid="{A9CC1D90-682A-42F8-9675-DBB8BABB71E5}"/>
  </bookViews>
  <sheets>
    <sheet name="Rekapitulace dodávek" sheetId="4" r:id="rId1"/>
    <sheet name="Jazyková učebna" sheetId="7" r:id="rId2"/>
    <sheet name="Kabinet jazyků" sheetId="8" r:id="rId3"/>
    <sheet name="Učebna informatiky, matematiky" sheetId="9" r:id="rId4"/>
    <sheet name="Kabinet informatiky, matematiky" sheetId="10" r:id="rId5"/>
    <sheet name="Přírodovědná učebna" sheetId="11" r:id="rId6"/>
    <sheet name="Kabinet přírodovědné učebny" sheetId="12" r:id="rId7"/>
  </sheets>
  <definedNames>
    <definedName name="_xlnm.Print_Area" localSheetId="1">'Jazyková učebna'!$B$2:$J$42</definedName>
    <definedName name="_xlnm.Print_Area" localSheetId="4">'Kabinet informatiky, matematiky'!$B$2:$J$58</definedName>
    <definedName name="_xlnm.Print_Area" localSheetId="2">'Kabinet jazyků'!$B$2:$J$50</definedName>
    <definedName name="_xlnm.Print_Area" localSheetId="6">'Kabinet přírodovědné učebny'!$B$2:$J$48</definedName>
    <definedName name="_xlnm.Print_Area" localSheetId="5">'Přírodovědná učebna'!$B$2:$J$50</definedName>
    <definedName name="_xlnm.Print_Area" localSheetId="0">'Rekapitulace dodávek'!$B$2:$O$51</definedName>
    <definedName name="_xlnm.Print_Area" localSheetId="3">'Učebna informatiky, matematiky'!$B$2:$J$49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8" i="12" l="1"/>
  <c r="J48" i="11"/>
  <c r="J49" i="11"/>
  <c r="J50" i="11"/>
  <c r="J48" i="10"/>
  <c r="J49" i="10"/>
  <c r="J50" i="10"/>
  <c r="J51" i="10"/>
  <c r="J52" i="10"/>
  <c r="J53" i="10"/>
  <c r="J54" i="10"/>
  <c r="J55" i="10"/>
  <c r="J56" i="10"/>
  <c r="J57" i="10"/>
  <c r="J58" i="10"/>
  <c r="J48" i="9"/>
  <c r="J49" i="9"/>
  <c r="J48" i="8"/>
  <c r="J49" i="8"/>
  <c r="J50" i="8"/>
  <c r="D8" i="12" l="1"/>
  <c r="D8" i="11"/>
  <c r="D8" i="10"/>
  <c r="D8" i="9"/>
  <c r="D8" i="8"/>
  <c r="J47" i="12"/>
  <c r="J46" i="12"/>
  <c r="J45" i="12"/>
  <c r="J44" i="12"/>
  <c r="J43" i="12"/>
  <c r="J42" i="12"/>
  <c r="J41" i="12"/>
  <c r="J40" i="12"/>
  <c r="J39" i="12"/>
  <c r="J38" i="12"/>
  <c r="I15" i="12"/>
  <c r="D15" i="12"/>
  <c r="I14" i="12"/>
  <c r="D14" i="12"/>
  <c r="D10" i="12"/>
  <c r="D6" i="12"/>
  <c r="J47" i="11"/>
  <c r="J46" i="11"/>
  <c r="J45" i="11"/>
  <c r="J44" i="11"/>
  <c r="J43" i="11"/>
  <c r="J42" i="11"/>
  <c r="J41" i="11"/>
  <c r="J40" i="11"/>
  <c r="J39" i="11"/>
  <c r="J38" i="11"/>
  <c r="I15" i="11"/>
  <c r="D15" i="11"/>
  <c r="I14" i="11"/>
  <c r="D14" i="11"/>
  <c r="D10" i="11"/>
  <c r="D6" i="11"/>
  <c r="J47" i="10"/>
  <c r="J46" i="10"/>
  <c r="J45" i="10"/>
  <c r="J44" i="10"/>
  <c r="J43" i="10"/>
  <c r="J42" i="10"/>
  <c r="J41" i="10"/>
  <c r="J40" i="10"/>
  <c r="J39" i="10"/>
  <c r="J38" i="10"/>
  <c r="I15" i="10"/>
  <c r="D15" i="10"/>
  <c r="I14" i="10"/>
  <c r="D14" i="10"/>
  <c r="D10" i="10"/>
  <c r="D6" i="10"/>
  <c r="J47" i="9"/>
  <c r="J46" i="9"/>
  <c r="J45" i="9"/>
  <c r="J44" i="9"/>
  <c r="J43" i="9"/>
  <c r="J42" i="9"/>
  <c r="J41" i="9"/>
  <c r="J40" i="9"/>
  <c r="J39" i="9"/>
  <c r="J38" i="9"/>
  <c r="I15" i="9"/>
  <c r="D15" i="9"/>
  <c r="I14" i="9"/>
  <c r="D14" i="9"/>
  <c r="D10" i="9"/>
  <c r="D6" i="9"/>
  <c r="J47" i="8"/>
  <c r="J46" i="8"/>
  <c r="J45" i="8"/>
  <c r="J44" i="8"/>
  <c r="J43" i="8"/>
  <c r="J42" i="8"/>
  <c r="J41" i="8"/>
  <c r="J40" i="8"/>
  <c r="J39" i="8"/>
  <c r="J38" i="8"/>
  <c r="I15" i="8"/>
  <c r="D15" i="8"/>
  <c r="I14" i="8"/>
  <c r="D14" i="8"/>
  <c r="D10" i="8"/>
  <c r="D6" i="8"/>
  <c r="J37" i="12" l="1"/>
  <c r="J36" i="12" s="1"/>
  <c r="J37" i="11"/>
  <c r="J36" i="11" s="1"/>
  <c r="J37" i="10"/>
  <c r="J31" i="10" s="1"/>
  <c r="J37" i="8"/>
  <c r="J31" i="8" s="1"/>
  <c r="J37" i="9"/>
  <c r="J36" i="9" s="1"/>
  <c r="J36" i="8" l="1"/>
  <c r="J31" i="12"/>
  <c r="J31" i="11"/>
  <c r="J36" i="10"/>
  <c r="J35" i="10" s="1"/>
  <c r="J31" i="9"/>
  <c r="J35" i="12"/>
  <c r="J30" i="12"/>
  <c r="J35" i="11"/>
  <c r="J30" i="11"/>
  <c r="J35" i="9"/>
  <c r="J30" i="9"/>
  <c r="J35" i="8"/>
  <c r="J30" i="8"/>
  <c r="J30" i="10" l="1"/>
  <c r="E21" i="12"/>
  <c r="J29" i="12"/>
  <c r="M50" i="4" s="1"/>
  <c r="J29" i="11"/>
  <c r="M48" i="4" s="1"/>
  <c r="E21" i="11"/>
  <c r="E21" i="10"/>
  <c r="J29" i="10"/>
  <c r="M46" i="4" s="1"/>
  <c r="E21" i="9"/>
  <c r="J29" i="9"/>
  <c r="M44" i="4" s="1"/>
  <c r="E21" i="8"/>
  <c r="J29" i="8"/>
  <c r="M42" i="4" s="1"/>
  <c r="I21" i="12" l="1"/>
  <c r="I18" i="12"/>
  <c r="I21" i="11"/>
  <c r="I18" i="11"/>
  <c r="I18" i="10"/>
  <c r="I21" i="10"/>
  <c r="I21" i="9"/>
  <c r="I18" i="9"/>
  <c r="I21" i="8"/>
  <c r="I18" i="8"/>
  <c r="I23" i="8" l="1"/>
  <c r="O42" i="4" s="1"/>
  <c r="I23" i="12"/>
  <c r="O50" i="4" s="1"/>
  <c r="I23" i="11"/>
  <c r="O48" i="4" s="1"/>
  <c r="I23" i="9"/>
  <c r="O44" i="4" s="1"/>
  <c r="I23" i="10"/>
  <c r="O46" i="4" s="1"/>
  <c r="J42" i="7" l="1"/>
  <c r="D8" i="7" l="1"/>
  <c r="J41" i="7"/>
  <c r="J40" i="7"/>
  <c r="J39" i="7"/>
  <c r="J38" i="7"/>
  <c r="I15" i="7"/>
  <c r="D15" i="7"/>
  <c r="I14" i="7"/>
  <c r="D14" i="7"/>
  <c r="D10" i="7"/>
  <c r="D6" i="7"/>
  <c r="J37" i="7" l="1"/>
  <c r="J36" i="7"/>
  <c r="J31" i="7" l="1"/>
  <c r="J35" i="7"/>
  <c r="J30" i="7"/>
  <c r="J29" i="7" l="1"/>
  <c r="M40" i="4" s="1"/>
  <c r="O20" i="4" s="1"/>
  <c r="E21" i="7"/>
  <c r="I23" i="4" l="1"/>
  <c r="I18" i="7"/>
  <c r="I21" i="7"/>
  <c r="I23" i="7" l="1"/>
  <c r="O40" i="4" s="1"/>
  <c r="O26" i="4" s="1"/>
  <c r="E32" i="4" l="1"/>
  <c r="O23" i="4" l="1"/>
</calcChain>
</file>

<file path=xl/sharedStrings.xml><?xml version="1.0" encoding="utf-8"?>
<sst xmlns="http://schemas.openxmlformats.org/spreadsheetml/2006/main" count="543" uniqueCount="124">
  <si>
    <t>Stavba:</t>
  </si>
  <si>
    <t>Cena bez DPH</t>
  </si>
  <si>
    <t xml:space="preserve">DPH  </t>
  </si>
  <si>
    <t>Sazba daně</t>
  </si>
  <si>
    <t>Základ daně</t>
  </si>
  <si>
    <t>Výše daně</t>
  </si>
  <si>
    <t>Cena s DPH</t>
  </si>
  <si>
    <t>v</t>
  </si>
  <si>
    <t>CZK</t>
  </si>
  <si>
    <t>Náklady z rozpočtů</t>
  </si>
  <si>
    <t>Kód</t>
  </si>
  <si>
    <t>Popis</t>
  </si>
  <si>
    <t>Cena bez DPH [CZK]</t>
  </si>
  <si>
    <t>Cena s DPH [CZK]</t>
  </si>
  <si>
    <t>základní</t>
  </si>
  <si>
    <t>Uchazeč:</t>
  </si>
  <si>
    <t>IČ:</t>
  </si>
  <si>
    <t>DIČ:</t>
  </si>
  <si>
    <t>Název objektu:</t>
  </si>
  <si>
    <t>Objekt:</t>
  </si>
  <si>
    <t>Místo:</t>
  </si>
  <si>
    <t>DPH</t>
  </si>
  <si>
    <t>Kód dílu - Popis</t>
  </si>
  <si>
    <t>Cena celkem [CZK]</t>
  </si>
  <si>
    <t>PČ</t>
  </si>
  <si>
    <t>Typ</t>
  </si>
  <si>
    <t>MJ</t>
  </si>
  <si>
    <t>Množství</t>
  </si>
  <si>
    <t>J.cena [CZK]</t>
  </si>
  <si>
    <t>Náklady soupisu celkem</t>
  </si>
  <si>
    <t>D</t>
  </si>
  <si>
    <t>Koncové prvky</t>
  </si>
  <si>
    <t>kus</t>
  </si>
  <si>
    <t>D1</t>
  </si>
  <si>
    <t>vlastní</t>
  </si>
  <si>
    <t>Název</t>
  </si>
  <si>
    <t>Katedra učitele</t>
  </si>
  <si>
    <t>Učitelská židle</t>
  </si>
  <si>
    <t>Žákovský stůl</t>
  </si>
  <si>
    <t>KRYCÍ LIST SOUPISU DODÁVEK</t>
  </si>
  <si>
    <t>NAB - Koncové prvky</t>
  </si>
  <si>
    <t xml:space="preserve">    D1 - Nábytek</t>
  </si>
  <si>
    <t>NAB</t>
  </si>
  <si>
    <t>Nábytek</t>
  </si>
  <si>
    <t>REKAPITULACE OBJEKTŮ A SOUPIS DODÁVEK</t>
  </si>
  <si>
    <t>REKAPITULACE DODÁVKY</t>
  </si>
  <si>
    <r>
      <t xml:space="preserve">Modernizace odborných učeben -  Základní škola a Mateřská škola Velký Újezd, okres Olomouc, příspěvková organizace, Navrátilova 321, 783 55 Velký Újezd - </t>
    </r>
    <r>
      <rPr>
        <b/>
        <sz val="11"/>
        <color theme="1"/>
        <rFont val="Calibri"/>
        <family val="2"/>
        <charset val="238"/>
        <scheme val="minor"/>
      </rPr>
      <t>Nábytková část</t>
    </r>
  </si>
  <si>
    <t>Základní škola a Mateřská škola Velký Újezd, okres Olomouc, příspěvková organizace, Navrátilova 321, 783 55 Velký Újezd</t>
  </si>
  <si>
    <t>Náklady ze soupisu dodávek a prací</t>
  </si>
  <si>
    <t>Jazyková učebna pro 1. stupeň</t>
  </si>
  <si>
    <t>Kabinet jazyků pro 1. stupeň</t>
  </si>
  <si>
    <t>Odborná učebna informatiky a matematiky pro 1. stupeň</t>
  </si>
  <si>
    <t>Kabinet informatiky a matematiky pro 1. stupeň</t>
  </si>
  <si>
    <t>Přírodovědná učebna pro 1. stupeň</t>
  </si>
  <si>
    <t>Kabinet přírodovědy pro 1. stupeň</t>
  </si>
  <si>
    <t>Žákovská židle</t>
  </si>
  <si>
    <t>Výnos + montáž</t>
  </si>
  <si>
    <t xml:space="preserve">Stůl s pracovní deskou o rozměrech minimálně 1600x760x700mm s kovovou  podnoží. Celosvařovaná kovová konstukce s kulatou nohou o průměru  min.38x2mm a lubem 40x20x2, lakované práškovovu barvou s min. čtyřstupňovou chemickou předůpravou. Pracovní deska, 22 mm s 2 mm ABS hranou. </t>
  </si>
  <si>
    <t>Pracovní stůl</t>
  </si>
  <si>
    <t xml:space="preserve">Stůl s pracovní deskou o rozměrech minimálně 1400x760x700mm s kovovou  podnoží. Celosvařovaná kovová konstukce s kulatou nohou o průměru  min.38x2mm a lubem 40x20x2, lakované práškovovu barvou s min. čtyřstupňovou chemickou předůpravou. Pracovní deska, 22 mm s 2 mm ABS hranou. </t>
  </si>
  <si>
    <t>Sestava skříní učitelské pracoviště</t>
  </si>
  <si>
    <t>Korková stěna</t>
  </si>
  <si>
    <t>Zádová krycí deska s magnetickým a popisným povrchem min. tl. 12 mm, rozměr minimálně 1600 x 640 mm, sestava může být sestavená z více kusů.</t>
  </si>
  <si>
    <t>Zádová krycí deska s magnetickým a popisným povrchem min. tl. 12 mm, rozměr minimálně 1400 x 640 mm, sestava může být sestavená z více kusů.</t>
  </si>
  <si>
    <t>Pojízdný kontejner</t>
  </si>
  <si>
    <t>Vnější minimální rozměry korpusu (š x h x v) 300 x 400 x 507 mm. Kontejner je čtyřzásuvkový, pojízdný a zamykací centrálním zámkem. Korpus vyroben z oboustranně laminovaných dřevotřískových desek tl. 19 mm s ABS hranou tl. min. 2 mm na pohledových a ABS hranou tl. min. 1 mm na nepohledových hranách, nalepenou voděodolným PUR lepidlem. Kontejnej je osazen čtyřmi kolečky, z toho dvěma bržděnými.</t>
  </si>
  <si>
    <t>Skříňová sestava</t>
  </si>
  <si>
    <t xml:space="preserve">Skříň, spodní část zásuvková, horní část otevřený regál, policový, rozměr minimálně 800x2000x500 mm. Korpus je dodáván smontovaný, lepený v lisu bez pohledových spojení, je vyroben z oboustranně laminovaných dřevotřískových desek tloušťky min. 19 mm. Korpus osazen na nepohledových hranách ABS hranou tloušťky min. 1mm a na pohledových hranách ABS hranou tloušťky min. 2 mm. Hrany lepeny voděodolným PUR lepidlem. </t>
  </si>
  <si>
    <t xml:space="preserve">Skříň, spodní část 2x dveře, horní část otevřený regál, policový, rozměr minimálně 800x2000x500 mm. Korpus je dodáván smontovaný, lepený v lisu bez pohledových spojení, je vyroben z oboustranně laminovaných dřevotřískových desek tloušťky min. 19 mm. Korpus osazen na nepohledových hranách ABS hranou tloušťky min. 1mm a na pohledových hranách ABS hranou tloušťky min. 2 mm. Hrany lepeny voděodolným PUR lepidlem. </t>
  </si>
  <si>
    <t>LED pásek</t>
  </si>
  <si>
    <t>LED pásek do sestavy závěsných skříní, rozměr pro sestavu horních závěsných skříní nad pracovní stůl, celkový rozměr min. 4600 mm.</t>
  </si>
  <si>
    <t>Skříň vysoká, 4x křídlové dveře. Horní dveře jsou prosklené v hliníkovém rámečku, spodní dveře z lamino desky. Skříně jsou slepeny v korpusovém lisu - jsou dodávány k zákazníkovi ve složeném stavu. Korpus je dodáván smontovaný, lepený v lisu bez pohledových spojení, je vyroben z oboustranně laminovaných dřevotřískových desek tloušťky min. 19 mm. Záda z laminované dřevotřískové desky tloušťky min. 12 mm uchycené v drážce. Korpus osazen na nepohledových hranách ABS hranou tloušťky min. 1mm a na pohledových hranách ABS hranou tloušťky min. 2 mm. Hrany lepeny voděodolným PUR lepidlem, úchytky jsou celokovové, zamykání trojcestnými zámky. Rozměr min. 1000x2000x600 mm.</t>
  </si>
  <si>
    <t>Skříň, zásuvková, rozměr minimálně 800x860x580 mm. Korpus je dodáván smontovaný, lepený v lisu bez pohledových spojení, je vyroben z oboustranně laminovaných dřevotřískových desek tloušťky min. 19 mm. Korpus osazen na nepohledových hranách ABS hranou tloušťky min. 1mm a na pohledových hranách ABS hranou tloušťky min. 2 mm. Hrany lepeny voděodolným PUR lepidlem. Součástí sestavy je pracovní deska min. tl. 22 mm.</t>
  </si>
  <si>
    <t>Skříň, 2x dveře, rozměr minimálně 800x860x580 mm. Korpus je dodáván smontovaný, lepený v lisu bez pohledových spojení, je vyroben z oboustranně laminovaných dřevotřískových desek tloušťky min. 19 mm. Korpus osazen na nepohledových hranách ABS hranou tloušťky min. 1mm a na pohledových hranách ABS hranou tloušťky min. 2 mm. Hrany lepeny voděodolným PUR lepidlem. Součástí sestavy je pracovní deska min. tl. 22 mm.</t>
  </si>
  <si>
    <t xml:space="preserve">Skříň závěsná, dveře, policová. Rozměr minimálně 800x500x300 mm. Korpus je dodáván smontovaný, lepený v lisu bez pohledových spojení, je vyroben z oboustranně laminovaných dřevotřískových desek tloušťky min. 19 mm. Záda z laminované dřevotřískové desky tloušťky min. 12 mm uchycené v drážce. Korpus osazen na nepohledových hranách ABS hranou tloušťky min. 1mm a na pohledových hranách ABS hranou tloušťky min. 2 mm. Hrany lepeny voděodolným PUR lepidlem.  </t>
  </si>
  <si>
    <t>LED pásek do sestavy závěsných skříní, rozměr pro sestavu horních závěsných skříní nad pracovní stůl, celkový rozměr min. 3200 mm.</t>
  </si>
  <si>
    <t>Zádová krycí deska</t>
  </si>
  <si>
    <t>Zádová krycí deska s magnetickým a popisným povrchem min. tl. 12 mm, rozměr minimálně 3200 x 540 mm, sestava může být sestavená z více kusů.</t>
  </si>
  <si>
    <t>Nástěnka</t>
  </si>
  <si>
    <t>Nástěnná, povrch je magnetický, tabule bílá. Rozměr min. 3000 x1200 mm. Rám nástěnky vyroben z hliníkového profilu dvojitého H s povrchovou úpravou elox. Rohy opatřeny bezpečnostními krytkami v rozích.</t>
  </si>
  <si>
    <t xml:space="preserve">Stůl s pracovní deskou o rozměrech minimálně 1300x760x700mm s kovovou  podnoží. Celosvařovaná kovová konstukce s kulatou nohou o průměru  min.38x2mm a lubem 40x20x2, lakované práškovovu barvou s min. čtyřstupňovou chemickou předůpravou. Pracovní deska, 22 mm s 2 mm ABS hranou. </t>
  </si>
  <si>
    <t xml:space="preserve">Stůl s pracovní deskou o rozměrech minimálně 1200x760x700mm s kovovou  podnoží. Celosvařovaná kovová konstukce s kulatou nohou o průměru  min.38x2mm a lubem 40x20x2, lakované práškovovu barvou s min. čtyřstupňovou chemickou předůpravou. Pracovní deska, 22 mm s 2 mm ABS hranou. </t>
  </si>
  <si>
    <t xml:space="preserve">Skříň závěsná, dveře, policová. Rozměr minimálně 650x500x300 mm. Korpus je dodáván smontovaný, lepený v lisu bez pohledových spojení, je vyroben z oboustranně laminovaných dřevotřískových desek tloušťky min. 19 mm. Záda z laminované dřevotřískové desky tloušťky min. 12 mm uchycené v drážce. Korpus osazen na nepohledových hranách ABS hranou tloušťky min. 1mm a na pohledových hranách ABS hranou tloušťky min. 2 mm. Hrany lepeny voděodolným PUR lepidlem.  </t>
  </si>
  <si>
    <t xml:space="preserve">Skříň závěsná, dveře, policová. Rozměr minimálně 600x500x300 mm. Korpus je dodáván smontovaný, lepený v lisu bez pohledových spojení, je vyroben z oboustranně laminovaných dřevotřískových desek tloušťky min. 19 mm. Záda z laminované dřevotřískové desky tloušťky min. 12 mm uchycené v drážce. Korpus osazen na nepohledových hranách ABS hranou tloušťky min. 1mm a na pohledových hranách ABS hranou tloušťky min. 2 mm. Hrany lepeny voděodolným PUR lepidlem.  </t>
  </si>
  <si>
    <t>Zádová krycí deska s magnetickým a popisným povrchem min. tl. 12 mm, rozměr minimálně 4800 x 640 mm, sestava může být sestavená z více kusů.</t>
  </si>
  <si>
    <t>Zádová krycí deska s magnetickým a popisným povrchem min. tl. 12 mm, rozměr minimálně 2600 x 640 mm, sestava může být sestavená z více kusů.</t>
  </si>
  <si>
    <t xml:space="preserve">Skříň, 2x dveře spodní část, policová, horní část otevřený regál, policová. Rozměr minimálně 700x2000x500 mm. Korpus je dodáván smontovaný, lepený v lisu bez pohledových spojení, je vyroben z oboustranně laminovaných dřevotřískových desek tloušťky min. 19 mm. Záda z laminované dřevotřískové desky tloušťky min. 12 mm uchycené v drážce. Korpus osazen na nepohledových hranách ABS hranou tloušťky min. 1mm a na pohledových hranách ABS hranou tloušťky min. 2 mm. Hrany lepeny voděodolným PUR lepidlem. </t>
  </si>
  <si>
    <t xml:space="preserve">Nástavec skříňový, 2x křídlové dveře. Rozměr min. 700x800x500 mm. Pevný sokl, ke kterému je připevněno vedení žebříku. Vedení je z trubky síly 38 mm, lakované práškovou barvou v odstínu RAL 9006. Korpus je dodáván smontovaný, lepený v lisu bez pohledových spojení, je vyroben z oboustranně laminovaných dřevotřískových desek tloušťky min. 19 mm. Záda z laminované dřevotřískové desky tloušťky min. 12 mm uchycené v drážce. Korpus osazen na nepohledových hranách ABS hranou tloušťky min. 1mm a na pohledových hranách ABS hranou tloušťky min. 2 mm. Hrany lepeny voděodolným PUR lepidlem, úchytky jsou celokovové, zamykání trojcestnými zámky. </t>
  </si>
  <si>
    <t>Skříň</t>
  </si>
  <si>
    <t xml:space="preserve">Skříň, 2x dveře, policová. Rozměr minimálně 700x850x300 mm. Korpus je dodáván smontovaný, lepený v lisu bez pohledových spojení, je vyroben z oboustranně laminovaných dřevotřískových desek tloušťky min. 19 mm. Záda z laminované dřevotřískové desky tloušťky min. 12 mm uchycené v drážce. Korpus osazen na nepohledových hranách ABS hranou tloušťky min. 1mm a na pohledových hranách ABS hranou tloušťky min. 2 mm. Hrany lepeny voděodolným PUR lepidlem. </t>
  </si>
  <si>
    <t>Skříň, zásuvková, rozměr minimálně 500x860x500 mm. Korpus je dodáván smontovaný, lepený v lisu bez pohledových spojení, je vyroben z oboustranně laminovaných dřevotřískových desek tloušťky min. 19 mm. Korpus osazen na nepohledových hranách ABS hranou tloušťky min. 1mm a na pohledových hranách ABS hranou tloušťky min. 2 mm. Hrany lepeny voděodolným PUR lepidlem. Součástí sestavy je pracovní deska min. tl. 22 mm.</t>
  </si>
  <si>
    <t>Skříň, dřezová, 2x dveře, rozměr minimálně 700x860x500 mm. Korpus je dodáván smontovaný, lepený v lisu bez pohledových spojení, je vyroben z oboustranně laminovaných dřevotřískových desek tloušťky min. 19 mm. Korpus osazen na nepohledových hranách ABS hranou tloušťky min. 1mm a na pohledových hranách ABS hranou tloušťky min. 2 mm. Hrany lepeny voděodolným PUR lepidlem. Součástí sestavy je pracovní deska min. tl. 22 mm. Součástí sestavy je dřez a vodovodní baterie.</t>
  </si>
  <si>
    <t>LED pásek do sestavy závěsných skříní, rozměr pro sestavu horních závěsných skříní nad pracovní stůl, celkový rozměr min. 7400 mm.</t>
  </si>
  <si>
    <t xml:space="preserve">Skříň,  spodní část zásuvková, horní část otevřený regál, policová. Rozměr minimálně 1000x2000x600 mm. Korpus je dodáván smontovaný, lepený v lisu bez pohledových spojení, je vyroben z oboustranně laminovaných dřevotřískových desek tloušťky min. 19 mm. Záda z laminované dřevotřískové desky tloušťky min. 12 mm uchycené v drážce. Korpus osazen na nepohledových hranách ABS hranou tloušťky min. 1mm a na pohledových hranách ABS hranou tloušťky min. 2 mm. Hrany lepeny voděodolným PUR lepidlem. </t>
  </si>
  <si>
    <t>Skříň, zásuvková, rozměr minimálně 700x860x580 mm. Korpus je dodáván smontovaný, lepený v lisu bez pohledových spojení, je vyroben z oboustranně laminovaných dřevotřískových desek tloušťky min. 19 mm. Korpus osazen na nepohledových hranách ABS hranou tloušťky min. 1mm a na pohledových hranách ABS hranou tloušťky min. 2 mm. Hrany lepeny voděodolným PUR lepidlem. Součástí sestavy je pracovní deska min. tl. 22 mm.</t>
  </si>
  <si>
    <t>Skříň, 2x dveře, rozměr minimálně 700x860x580 mm. Korpus je dodáván smontovaný, lepený v lisu bez pohledových spojení, je vyroben z oboustranně laminovaných dřevotřískových desek tloušťky min. 19 mm. Korpus osazen na nepohledových hranách ABS hranou tloušťky min. 1mm a na pohledových hranách ABS hranou tloušťky min. 2 mm. Hrany lepeny voděodolným PUR lepidlem. Součástí sestavy je pracovní deska min. tl. 22 mm.</t>
  </si>
  <si>
    <t xml:space="preserve">Skříň závěsná, dveře, policová. Rozměr minimálně 700x500x300 mm. Korpus je dodáván smontovaný, lepený v lisu bez pohledových spojení, je vyroben z oboustranně laminovaných dřevotřískových desek tloušťky min. 19 mm. Záda z laminované dřevotřískové desky tloušťky min. 12 mm uchycené v drážce. Korpus osazen na nepohledových hranách ABS hranou tloušťky min. 1mm a na pohledových hranách ABS hranou tloušťky min. 2 mm. Hrany lepeny voděodolným PUR lepidlem.  </t>
  </si>
  <si>
    <t>LED pásek do sestavy závěsných skříní, rozměr pro sestavu horních závěsných skříní nad pracovní stůl, celkový rozměr min. 2800 mm.</t>
  </si>
  <si>
    <t>Zádová krycí deska s magnetickým a popisným povrchem min. tl. 12 mm, rozměr minimálně 2800 x 540 mm, sestava může být sestavená z více kusů.</t>
  </si>
  <si>
    <t>Nástěnná, povrch je magnetický, tabule bílá. Rozměr min. 2000 x1200 mm. Rám nástěnky vyroben z hliníkového profilu dvojitého H s povrchovou úpravou elox. Rohy opatřeny bezpečnostními krytkami v rozích.</t>
  </si>
  <si>
    <t xml:space="preserve">Skříň, spodní část zásuvková, horní část otevřený regál, policový, rozměr minimálně 1000x2000x500 mm. Korpus je dodáván smontovaný, lepený v lisu bez pohledových spojení, je vyroben z oboustranně laminovaných dřevotřískových desek tloušťky min. 19 mm. Korpus osazen na nepohledových hranách ABS hranou tloušťky min. 1mm a na pohledových hranách ABS hranou tloušťky min. 2 mm. Hrany lepeny voděodolným PUR lepidlem. </t>
  </si>
  <si>
    <t xml:space="preserve">Skříň, 2x dveře, šatní skříň, rozměr minimálně 800x2000x500 mm. Korpus je dodáván smontovaný, lepený v lisu bez pohledových spojení, je vyroben z oboustranně laminovaných dřevotřískových desek tloušťky min. 19 mm. Korpus osazen na nepohledových hranách ABS hranou tloušťky min. 1mm a na pohledových hranách ABS hranou tloušťky min. 2 mm. Hrany lepeny voděodolným PUR lepidlem. </t>
  </si>
  <si>
    <t xml:space="preserve">Katedra pro osazení techniky IT. Vnější rozměry katedry š.1600×h.680×v.760mm, 2× kabelová průchodka. Celek je dodáván smontovaný, lepený v lisu bez pohledových spojení, je vyroben z oboustranně laminovaných dřevotřískových desek tloušťky min. 19 mm, pracovní deska min. 22 mm. Záda  z laminované dřevotřískové desky tloušťky min. 12 mm uchycené v drážce. Korpus osazen na nepohledových hranách ABS hranou tloušťky min. 1 mm a na pohledových hranách ABS hranou tloušťky min. 2 mm.  Hrany lepeny voděodolným PUR lepidlem. Možnost kotvení stolu do podlahy. V pravé části katedry umístěna uzamykatelná skříňka na soklu o vnitřních min. rozměrech š.510×h.632×v.688mm. Skříňka vybavena nasávacím otvorem v čele dvířek a otvorem v horní části pro odvedení teplého vzduchu (krytí otvorů perforovaným plechem/mřížkou). V levé části katedry umístěna skříňka s 3× polohovatelnou policí. Prostor mezi skříňkami vybaven falešnými uzamykatelnými zády. Vytvořený propoj mezi prostorem uzamykatelné skříňky a falešnými zády. </t>
  </si>
  <si>
    <t xml:space="preserve">Výškově nastavitelná, pojízdná případně na kluzácích a otočná židle s ergonomickým plastovým šálovým sedákem. Jednodílný sedák s opěrákem má kruhový otvor v opěradle pro jednoduché uchopení.  Plast je polypropylenový, se vzduchovým polštářem, snadno omyvatelný, s jemnou strukturou bez horní perforace a drážek.   Podnoží je složené z kovového pětiramenného kříže a plynového pístu pro snadné nastavení výšky sedu v rozmezí cca 450 - 580 mm od podlahy. Certifikováno dle EU ČSN EN 1729. </t>
  </si>
  <si>
    <t xml:space="preserve">Stůl s pracovní deskou o rozměrech minimálně 1500x760x700mm s kovovou  podnoží. Celosvařovaná kovová konstukce s kulatou nohou o průměru  min.38x2mm a lubem 40x20x2, lakované práškovovu barvou s min. čtyřstupňovou chemickou předůpravou. Pracovní deska, 22 mm s 2 mm ABS hranou. </t>
  </si>
  <si>
    <t xml:space="preserve">Výškově nastavitelná, pojízdná případně na kluzácích a otočná židle s ergonomickým plastovým šálovým sedákem. Jednodílný sedák s opěrákem má kruhový otvor v opěradle pro jednoduché uchopení.  Plast je polypropylenový, se vzduchovým polštářem, snadno omyvatelný, s jemnou strukturou bez horní perforace a drážek.  Podnoží je složené z kovového pětiramenného kříže a plynového pístu pro snadné nastavení výšky sedu v rozmezí cca 450 - 580 mm od podlahy. Certifikováno dle EU ČSN EN 1729. </t>
  </si>
  <si>
    <t>Zádová krycí deska s magnetickým a popisným povrchem min. tl. 12 mm, rozměr minimálně 1500 x 640 mm, sestava může být sestavená z více kusů.</t>
  </si>
  <si>
    <t>Vnější minimální rozměry korpusu (š x h x v) 300 x 400 x 507 mm. Kontejner je čtyřzásuvkový, pojízdný a zamykací centrálním zámkem. Korpus vyroben z oboustranně laminovaných dřevotřískových desek tl. 19 mm s ABS hranou tl. min. 2 mm na pohledových a ABS hranou tl. min. 1 mm na nepohledových hranách, nalepenou voděodolným PUR lepidlem. Kontejner je osazen čtyřmi kolečky, z toho dvěma bržděnými.</t>
  </si>
  <si>
    <t xml:space="preserve">Skříň, dveře, policová. Rozměr minimálně 600x2000x400 mm. Korpus je dodáván smontovaný, lepený v lisu bez pohledových spojení, je vyroben z oboustranně laminovaných dřevotřískových desek tloušťky min. 19 mm. Záda z laminované dřevotřískové desky tloušťky min. 12 mm uchycené v drážce. Korpus osazen na nepohledových hranách ABS hranou tloušťky min. 1mm a na pohledových hranách ABS hranou tloušťky min. 2 mm. Hrany lepeny voděodolným PUR lepidlem. </t>
  </si>
  <si>
    <t>Nástěnková stěna</t>
  </si>
  <si>
    <t>Katedra pro osazení techniky IT. Vnější rozměry katedry š.1600×h.680×v.760mm, 2× kabelová průchodka. Celek je dodáván smontovaný, lepený v lisu bez pohledových spojení, je vyroben z oboustranně laminovaných dřevotřískových desek tloušťky min. 19 mm, pracovní deska min. 22 mm. Záda  z laminované dřevotřískové desky tloušťky min. 12 mm uchycené v drážce. Korpus osazen na nepohledových hranách ABS hranou tloušťky min. 1 mm a na pohledových hranách ABS hranou tloušťky min. 2 mm.  Hrany lepeny voděodolným PUR lepidlem. Možnost kotvení stolu do podlahy. V pravé části katedry umístěna uzamykatelná skříňka na soklu o vnitřních min. rozměrech š.510×h.632×v.688mm. Skříňka vybavena nasávacím otvorem v čele dvířek a otvorem v horní části pro odvedení teplého vzduchu (krytí otvorů perforovaným plechem/mřížkou). V levé části katedry umístěna skříňka s 3× polohovatelnou policí. Prostor mezi skříňkami vybaven falešnými uzamykatelnými zády. Vytvořený propoj mezi prostorem uzamykatelné skříňky a falešnými zády.</t>
  </si>
  <si>
    <t xml:space="preserve">Výškově nastavitelná, pojízdná případně na kluzácích a otočná židle s ergonomickým plastovým šálovým sedákem. Jednodílný sedák s opěrákem má kruhový otvor v opěradle pro jednoduché uchopení.  Plast je polypropylenový, se vzduchovým polštářem, snadno omyvatelný, s jemnou strukturou bez horní perforace a drážek. Podnoží je složené z kovového pětiramenného kříže a plynového pístu pro snadné nastavení výšky sedu v rozmezí cca 450 - 580 mm od podlahy. Certifikováno dle EU ČSN EN 1729. </t>
  </si>
  <si>
    <t>Skříň vysoká, 4x křídlové dveře. Horní dveře jsou prosklené v hliníkovém rámečku, spodní dveře z lamino desky. Skříně jsou slepeny v korpusovém lisu - jsou dodávány k zákazníkovi ve složeném stavu. Korpus je dodáván smontovaný, lepený v lisu bez pohledových spojení, je vyroben z oboustranně laminovaných dřevotřískových desek tloušťky min. 19 mm. Záda z laminované dřevotřískové desky tloušťky min. 12 mm uchycené v drážce. Korpus osazen na nepohledových hranách ABS hranou tloušťky min. 1mm a na pohledových hranách ABS hranou tloušťky min. 2 mm. Hrany lepeny voděodolným PUR lepidlem, úchytky jsou celokovové, zamykání trojcestnými zámky. Rozměr min. 1000x2000x580 mm.</t>
  </si>
  <si>
    <t>Rohové dokrytí, rozměr minimálně 200x850 mm. Vyrobeno z LTD tl. Min. 19 mm. Součástí rohového dokrytí je pracovní deska min. tl. 22 mm.</t>
  </si>
  <si>
    <t xml:space="preserve">Skříň závěsná, dveře, policová. Rozměr minimálně 500x400x300 mm. Korpus je dodáván smontovaný, lepený v lisu bez pohledových spojení, je vyroben z oboustranně laminovaných dřevotřískových desek tloušťky min. 19 mm. Záda z laminované dřevotřískové desky tloušťky min. 12 mm uchycené v drážce. Korpus osazen na nepohledových hranách ABS hranou tloušťky min. 1mm a na pohledových hranách ABS hranou tloušťky min. 2 mm. Hrany lepeny voděodolným PUR lepidlem.  </t>
  </si>
  <si>
    <t xml:space="preserve">Rohové dokrytí, rozměr minimálně 200x400 mm. Vyrobeno z LTD tl. Min. 19 mm. </t>
  </si>
  <si>
    <t>Skříň závěsná, dveře, policová. Rozměr minimálně 700x400x300 mm. Korpus je dodáván smontovaný, lepený v lisu bez pohledových spojení, je vyroben z oboustranně laminovaných dřevotřískových desek tloušťky min. 19 mm. Záda z laminované dřevotřískové desky tloušťky min. 12 mm uchycené v drážce. Korpus osazen na nepohledových hranách ABS hranou tloušťky 1mm a na pohledových hranách ABS hranou tloušťky 2 mm. Hrany lepeny voděodolným PUR lepidlem.</t>
  </si>
  <si>
    <t xml:space="preserve">Skříň závěsná, otevřený regál, policová. Rozměr minimálně 800x500x250 mm. Korpus je dodáván smontovaný, lepený v lisu bez pohledových spojení, je vyroben z oboustranně laminovaných dřevotřískových desek tloušťky min. 19 mm. Záda z laminované dřevotřískové desky tloušťky min. 12 mm uchycené v drážce. Korpus osazen na nepohledových hranách ABS hranou tloušťky min. 1mm a na pohledových hranách ABS hranou tloušťky min. 2 mm. Hrany lepeny voděodolným PUR lepidlem.  </t>
  </si>
  <si>
    <t xml:space="preserve">Skříň, spodní část  dveře, horní část otevřený regál, policový, rozměr minimálně 650x2000x500 mm. Korpus je dodáván smontovaný, lepený v lisu bez pohledových spojení, je vyroben z oboustranně laminovaných dřevotřískových desek tloušťky min. 19 mm. Korpus osazen na nepohledových hranách ABS hranou tloušťky min. 1mm a na pohledových hranách ABS hranou tloušťky min. 2 mm. Hrany lepeny voděodolným PUR lepidlem. </t>
  </si>
  <si>
    <t>Židle je vyrobena z kovové pružné konstrukce a plastového skořepinového sedáku. Židle je stohovatelná min. 5 ks na sebe nebo min. 14 na kovový stojan. Konstrukce je ohýbána z kovového profilu o průřezu: 22 mm trubka  s minimální tloušťkou stěny 2,5mm. Konstrukce je povrchově ošetřena práškovým vypalovacím lakem v odstínu RAL. Židli tvoří jednodílný sedák s opěrákem, který má kruhový otvor v opěradle pro jednoduché uchopení. Plast je polypropylenový, se vzduchovým polštářem, snadno omyvatelný, s jemnou strukturou bez horní perforace a drážek.  Certifikováno dle EU ČSN EN 1729.</t>
  </si>
  <si>
    <t>Výnos + montáž.</t>
  </si>
  <si>
    <t>Zádová krycí deska, vyrobná z LTD min. tl. 12 mm, rozměr min. 1400x540 mm.</t>
  </si>
  <si>
    <t>Zádová krycí deska, vyrobná z LTD min. tl. 12 mm, rozměr min. 1200x540 mm.</t>
  </si>
  <si>
    <t>Stůl s pracovní deskou o rozměrech minimálně 700x500mm s kovovou  podnoží, výška dle přání investora v rozmezí od výšky 590 mm až po 760 mm. Celosvařovaná kovová konstrukce s kulatou nohou o průměru  min.38x2mm a lubem 40x20x2, lakované práškovou barvou s min. čtyřstupňovou chemickou předúpravou. Pracovní deska, min. 25 mm oboustranně laminované min. 1,5 mm HPL s min. 5 mm ABS hranou, lepenou voděodolným PUR lepidlem. Stůl mobilní, opatřen na dvou nohách kolečky.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</si>
</sst>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%"/>
    <numFmt numFmtId="165" formatCode="#,##0.000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2" tint="-0.49998474074526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b/>
      <sz val="11"/>
      <color rgb="FFC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rgb="FF969696"/>
      </top>
      <bottom/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auto="1"/>
      </right>
      <top style="hair">
        <color rgb="FF969696"/>
      </top>
      <bottom/>
      <diagonal/>
    </border>
    <border>
      <left/>
      <right style="thin">
        <color auto="1"/>
      </right>
      <top style="hair">
        <color rgb="FF000000"/>
      </top>
      <bottom style="hair">
        <color rgb="FF000000"/>
      </bottom>
      <diagonal/>
    </border>
    <border>
      <left/>
      <right style="thin">
        <color auto="1"/>
      </right>
      <top/>
      <bottom style="hair">
        <color rgb="FF969696"/>
      </bottom>
      <diagonal/>
    </border>
    <border>
      <left/>
      <right style="thin">
        <color auto="1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thin">
        <color auto="1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thin">
        <color auto="1"/>
      </bottom>
      <diagonal/>
    </border>
    <border>
      <left style="hair">
        <color rgb="FF969696"/>
      </left>
      <right style="thin">
        <color auto="1"/>
      </right>
      <top style="hair">
        <color rgb="FF969696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9"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1" xfId="0" applyBorder="1"/>
    <xf numFmtId="0" fontId="0" fillId="3" borderId="0" xfId="0" applyFill="1"/>
    <xf numFmtId="0" fontId="5" fillId="3" borderId="1" xfId="0" applyFont="1" applyFill="1" applyBorder="1" applyAlignment="1">
      <alignment vertical="center"/>
    </xf>
    <xf numFmtId="0" fontId="0" fillId="3" borderId="1" xfId="0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3" fillId="0" borderId="0" xfId="0" applyFont="1"/>
    <xf numFmtId="0" fontId="0" fillId="0" borderId="6" xfId="0" applyBorder="1"/>
    <xf numFmtId="0" fontId="2" fillId="0" borderId="0" xfId="0" applyFont="1"/>
    <xf numFmtId="0" fontId="0" fillId="3" borderId="0" xfId="0" applyFill="1" applyAlignment="1">
      <alignment vertic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4" fillId="0" borderId="0" xfId="0" applyFont="1"/>
    <xf numFmtId="0" fontId="4" fillId="0" borderId="6" xfId="0" applyFont="1" applyBorder="1"/>
    <xf numFmtId="10" fontId="4" fillId="0" borderId="0" xfId="0" applyNumberFormat="1" applyFont="1" applyAlignment="1">
      <alignment horizontal="left"/>
    </xf>
    <xf numFmtId="44" fontId="0" fillId="0" borderId="0" xfId="1" applyFont="1" applyBorder="1"/>
    <xf numFmtId="44" fontId="0" fillId="0" borderId="6" xfId="1" applyFont="1" applyBorder="1"/>
    <xf numFmtId="0" fontId="0" fillId="0" borderId="0" xfId="0" applyAlignment="1">
      <alignment vertical="center"/>
    </xf>
    <xf numFmtId="0" fontId="0" fillId="0" borderId="11" xfId="0" applyBorder="1" applyAlignment="1">
      <alignment vertical="center"/>
    </xf>
    <xf numFmtId="0" fontId="0" fillId="4" borderId="12" xfId="0" applyFill="1" applyBorder="1" applyAlignment="1">
      <alignment vertical="center"/>
    </xf>
    <xf numFmtId="0" fontId="13" fillId="4" borderId="12" xfId="0" applyFont="1" applyFill="1" applyBorder="1" applyAlignment="1">
      <alignment horizontal="right" vertical="center"/>
    </xf>
    <xf numFmtId="0" fontId="13" fillId="4" borderId="12" xfId="0" applyFont="1" applyFill="1" applyBorder="1" applyAlignment="1">
      <alignment horizontal="center" vertical="center"/>
    </xf>
    <xf numFmtId="4" fontId="13" fillId="4" borderId="12" xfId="0" applyNumberFormat="1" applyFont="1" applyFill="1" applyBorder="1" applyAlignment="1">
      <alignment vertical="center"/>
    </xf>
    <xf numFmtId="0" fontId="16" fillId="0" borderId="13" xfId="0" applyFont="1" applyBorder="1" applyAlignment="1">
      <alignment horizontal="left" vertical="center"/>
    </xf>
    <xf numFmtId="0" fontId="16" fillId="0" borderId="13" xfId="0" applyFont="1" applyBorder="1" applyAlignment="1">
      <alignment vertical="center"/>
    </xf>
    <xf numFmtId="0" fontId="17" fillId="0" borderId="13" xfId="0" applyFont="1" applyBorder="1" applyAlignment="1">
      <alignment horizontal="left" vertical="center"/>
    </xf>
    <xf numFmtId="0" fontId="17" fillId="0" borderId="13" xfId="0" applyFont="1" applyBorder="1" applyAlignment="1">
      <alignment vertical="center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/>
    </xf>
    <xf numFmtId="49" fontId="14" fillId="0" borderId="16" xfId="0" applyNumberFormat="1" applyFont="1" applyBorder="1" applyAlignment="1">
      <alignment horizontal="left" vertical="center" wrapText="1"/>
    </xf>
    <xf numFmtId="0" fontId="14" fillId="0" borderId="16" xfId="0" applyFont="1" applyBorder="1" applyAlignment="1">
      <alignment horizontal="center" vertical="center" wrapText="1"/>
    </xf>
    <xf numFmtId="165" fontId="14" fillId="0" borderId="16" xfId="0" applyNumberFormat="1" applyFont="1" applyBorder="1" applyAlignment="1">
      <alignment vertical="center"/>
    </xf>
    <xf numFmtId="4" fontId="14" fillId="2" borderId="16" xfId="0" applyNumberFormat="1" applyFont="1" applyFill="1" applyBorder="1" applyAlignment="1" applyProtection="1">
      <alignment vertical="center"/>
      <protection locked="0"/>
    </xf>
    <xf numFmtId="0" fontId="14" fillId="0" borderId="16" xfId="0" applyFont="1" applyBorder="1" applyAlignment="1">
      <alignment horizontal="justify" vertical="center" wrapText="1"/>
    </xf>
    <xf numFmtId="44" fontId="4" fillId="0" borderId="0" xfId="0" applyNumberFormat="1" applyFont="1"/>
    <xf numFmtId="44" fontId="4" fillId="0" borderId="6" xfId="1" applyFont="1" applyBorder="1"/>
    <xf numFmtId="0" fontId="7" fillId="0" borderId="0" xfId="0" applyFont="1" applyAlignment="1">
      <alignment horizontal="left" vertical="center"/>
    </xf>
    <xf numFmtId="0" fontId="0" fillId="0" borderId="6" xfId="0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0" fillId="0" borderId="17" xfId="0" applyBorder="1" applyAlignment="1">
      <alignment vertical="center"/>
    </xf>
    <xf numFmtId="4" fontId="11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164" fontId="7" fillId="0" borderId="0" xfId="0" applyNumberFormat="1" applyFont="1" applyAlignment="1">
      <alignment horizontal="right" vertical="center"/>
    </xf>
    <xf numFmtId="0" fontId="0" fillId="4" borderId="18" xfId="0" applyFill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4" borderId="12" xfId="0" applyFont="1" applyFill="1" applyBorder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4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14" fillId="4" borderId="6" xfId="0" applyFont="1" applyFill="1" applyBorder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1" fillId="0" borderId="6" xfId="0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4" fontId="16" fillId="0" borderId="19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4" fontId="17" fillId="0" borderId="19" xfId="0" applyNumberFormat="1" applyFont="1" applyBorder="1" applyAlignment="1">
      <alignment vertical="center"/>
    </xf>
    <xf numFmtId="0" fontId="14" fillId="4" borderId="2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4" fontId="11" fillId="0" borderId="6" xfId="0" applyNumberFormat="1" applyFont="1" applyBorder="1"/>
    <xf numFmtId="0" fontId="18" fillId="0" borderId="0" xfId="0" applyFont="1"/>
    <xf numFmtId="0" fontId="18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8" fillId="0" borderId="0" xfId="0" applyFont="1" applyProtection="1">
      <protection locked="0"/>
    </xf>
    <xf numFmtId="4" fontId="16" fillId="0" borderId="6" xfId="0" applyNumberFormat="1" applyFont="1" applyBorder="1"/>
    <xf numFmtId="0" fontId="17" fillId="0" borderId="0" xfId="0" applyFont="1" applyAlignment="1">
      <alignment horizontal="left"/>
    </xf>
    <xf numFmtId="4" fontId="17" fillId="0" borderId="6" xfId="0" applyNumberFormat="1" applyFont="1" applyBorder="1"/>
    <xf numFmtId="4" fontId="14" fillId="0" borderId="21" xfId="0" applyNumberFormat="1" applyFont="1" applyBorder="1" applyAlignment="1">
      <alignment vertical="center"/>
    </xf>
    <xf numFmtId="0" fontId="14" fillId="0" borderId="22" xfId="0" applyFont="1" applyBorder="1" applyAlignment="1">
      <alignment horizontal="center" vertical="center"/>
    </xf>
    <xf numFmtId="49" fontId="14" fillId="0" borderId="22" xfId="0" applyNumberFormat="1" applyFont="1" applyBorder="1" applyAlignment="1">
      <alignment horizontal="left" vertical="center" wrapText="1"/>
    </xf>
    <xf numFmtId="0" fontId="14" fillId="0" borderId="22" xfId="0" applyFont="1" applyBorder="1" applyAlignment="1">
      <alignment horizontal="justify" vertical="center" wrapText="1"/>
    </xf>
    <xf numFmtId="0" fontId="14" fillId="0" borderId="22" xfId="0" applyFont="1" applyBorder="1" applyAlignment="1">
      <alignment horizontal="center" vertical="center" wrapText="1"/>
    </xf>
    <xf numFmtId="165" fontId="14" fillId="0" borderId="22" xfId="0" applyNumberFormat="1" applyFont="1" applyBorder="1" applyAlignment="1">
      <alignment vertical="center"/>
    </xf>
    <xf numFmtId="4" fontId="14" fillId="2" borderId="22" xfId="0" applyNumberFormat="1" applyFont="1" applyFill="1" applyBorder="1" applyAlignment="1" applyProtection="1">
      <alignment vertical="center"/>
      <protection locked="0"/>
    </xf>
    <xf numFmtId="4" fontId="14" fillId="0" borderId="23" xfId="0" applyNumberFormat="1" applyFont="1" applyBorder="1" applyAlignment="1">
      <alignment vertical="center"/>
    </xf>
    <xf numFmtId="44" fontId="5" fillId="3" borderId="10" xfId="0" applyNumberFormat="1" applyFont="1" applyFill="1" applyBorder="1" applyAlignment="1">
      <alignment vertical="center"/>
    </xf>
    <xf numFmtId="44" fontId="0" fillId="0" borderId="0" xfId="0" applyNumberFormat="1"/>
    <xf numFmtId="44" fontId="19" fillId="0" borderId="10" xfId="0" applyNumberFormat="1" applyFont="1" applyBorder="1" applyAlignment="1">
      <alignment vertical="center"/>
    </xf>
    <xf numFmtId="0" fontId="0" fillId="0" borderId="0" xfId="0" applyAlignment="1">
      <alignment horizontal="left" indent="4"/>
    </xf>
    <xf numFmtId="0" fontId="0" fillId="0" borderId="0" xfId="0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9" fillId="2" borderId="0" xfId="0" applyFont="1" applyFill="1" applyAlignment="1" applyProtection="1">
      <alignment horizontal="left" vertical="center"/>
      <protection locked="0"/>
    </xf>
    <xf numFmtId="0" fontId="0" fillId="3" borderId="0" xfId="0" applyFill="1" applyAlignment="1">
      <alignment horizontal="right" vertical="center"/>
    </xf>
    <xf numFmtId="0" fontId="0" fillId="3" borderId="6" xfId="0" applyFill="1" applyBorder="1" applyAlignment="1">
      <alignment horizontal="right" vertical="center"/>
    </xf>
    <xf numFmtId="0" fontId="9" fillId="2" borderId="6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D9F52-B3A0-4FE7-891C-8F968723F313}">
  <sheetPr>
    <pageSetUpPr fitToPage="1"/>
  </sheetPr>
  <dimension ref="B2:O55"/>
  <sheetViews>
    <sheetView showGridLines="0" tabSelected="1" zoomScaleNormal="100" workbookViewId="0">
      <selection activeCell="C3" sqref="C3"/>
    </sheetView>
  </sheetViews>
  <sheetFormatPr defaultRowHeight="15" x14ac:dyDescent="0.25"/>
  <cols>
    <col min="1" max="1" width="4.7109375" customWidth="1"/>
    <col min="2" max="2" width="4.42578125" customWidth="1"/>
    <col min="3" max="3" width="5.85546875" customWidth="1"/>
    <col min="5" max="5" width="12" customWidth="1"/>
    <col min="9" max="9" width="15.42578125" bestFit="1" customWidth="1"/>
    <col min="13" max="13" width="15.42578125" bestFit="1" customWidth="1"/>
    <col min="15" max="15" width="21.140625" bestFit="1" customWidth="1"/>
  </cols>
  <sheetData>
    <row r="2" spans="2:15" x14ac:dyDescent="0.25"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2:15" ht="18.75" x14ac:dyDescent="0.3">
      <c r="B3" s="9"/>
      <c r="C3" s="10" t="s">
        <v>45</v>
      </c>
      <c r="O3" s="11"/>
    </row>
    <row r="4" spans="2:15" x14ac:dyDescent="0.25">
      <c r="B4" s="9"/>
      <c r="O4" s="11"/>
    </row>
    <row r="5" spans="2:15" x14ac:dyDescent="0.25">
      <c r="B5" s="9"/>
      <c r="C5" s="12" t="s">
        <v>0</v>
      </c>
      <c r="E5" s="89" t="s">
        <v>46</v>
      </c>
      <c r="F5" s="89"/>
      <c r="G5" s="89"/>
      <c r="H5" s="89"/>
      <c r="I5" s="89"/>
      <c r="J5" s="89"/>
      <c r="K5" s="89"/>
      <c r="L5" s="89"/>
      <c r="M5" s="89"/>
      <c r="N5" s="89"/>
      <c r="O5" s="90"/>
    </row>
    <row r="6" spans="2:15" x14ac:dyDescent="0.25">
      <c r="B6" s="9"/>
      <c r="E6" s="89"/>
      <c r="F6" s="89"/>
      <c r="G6" s="89"/>
      <c r="H6" s="89"/>
      <c r="I6" s="89"/>
      <c r="J6" s="89"/>
      <c r="K6" s="89"/>
      <c r="L6" s="89"/>
      <c r="M6" s="89"/>
      <c r="N6" s="89"/>
      <c r="O6" s="90"/>
    </row>
    <row r="7" spans="2:15" x14ac:dyDescent="0.25">
      <c r="B7" s="9"/>
      <c r="C7" s="12" t="s">
        <v>18</v>
      </c>
      <c r="E7" t="s">
        <v>47</v>
      </c>
      <c r="O7" s="11"/>
    </row>
    <row r="8" spans="2:15" x14ac:dyDescent="0.25">
      <c r="B8" s="9"/>
      <c r="O8" s="11"/>
    </row>
    <row r="9" spans="2:15" x14ac:dyDescent="0.25">
      <c r="B9" s="9"/>
      <c r="O9" s="11"/>
    </row>
    <row r="10" spans="2:15" x14ac:dyDescent="0.25">
      <c r="B10" s="9"/>
      <c r="C10" t="s">
        <v>15</v>
      </c>
      <c r="E10" s="91"/>
      <c r="F10" s="91"/>
      <c r="G10" s="91"/>
      <c r="H10" s="91"/>
      <c r="I10" s="91"/>
      <c r="J10" s="91"/>
      <c r="K10" s="91"/>
      <c r="L10" s="91"/>
      <c r="M10" s="88" t="s">
        <v>16</v>
      </c>
      <c r="N10" s="91"/>
      <c r="O10" s="94"/>
    </row>
    <row r="11" spans="2:15" x14ac:dyDescent="0.25">
      <c r="B11" s="9"/>
      <c r="E11" s="91"/>
      <c r="F11" s="91"/>
      <c r="G11" s="91"/>
      <c r="H11" s="91"/>
      <c r="I11" s="91"/>
      <c r="J11" s="91"/>
      <c r="K11" s="91"/>
      <c r="L11" s="91"/>
      <c r="M11" s="88" t="s">
        <v>17</v>
      </c>
      <c r="N11" s="91"/>
      <c r="O11" s="94"/>
    </row>
    <row r="12" spans="2:15" x14ac:dyDescent="0.25">
      <c r="B12" s="9"/>
      <c r="O12" s="11"/>
    </row>
    <row r="13" spans="2:15" x14ac:dyDescent="0.25">
      <c r="B13" s="9"/>
      <c r="O13" s="11"/>
    </row>
    <row r="14" spans="2:15" x14ac:dyDescent="0.25">
      <c r="B14" s="9"/>
      <c r="O14" s="11"/>
    </row>
    <row r="15" spans="2:15" x14ac:dyDescent="0.25">
      <c r="B15" s="9"/>
      <c r="O15" s="11"/>
    </row>
    <row r="16" spans="2:15" x14ac:dyDescent="0.25">
      <c r="B16" s="9"/>
      <c r="O16" s="11"/>
    </row>
    <row r="17" spans="2:15" x14ac:dyDescent="0.25">
      <c r="B17" s="9"/>
      <c r="O17" s="11"/>
    </row>
    <row r="18" spans="2:15" x14ac:dyDescent="0.25">
      <c r="B18" s="9"/>
      <c r="O18" s="11"/>
    </row>
    <row r="19" spans="2:15" x14ac:dyDescent="0.25">
      <c r="B19" s="9"/>
      <c r="O19" s="11"/>
    </row>
    <row r="20" spans="2:15" ht="33" customHeight="1" x14ac:dyDescent="0.25">
      <c r="B20" s="9"/>
      <c r="C20" s="1" t="s">
        <v>1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87">
        <f>SUM(M40,M42,M44,M46,M48,M50)</f>
        <v>0</v>
      </c>
    </row>
    <row r="21" spans="2:15" x14ac:dyDescent="0.25">
      <c r="B21" s="9"/>
      <c r="O21" s="11"/>
    </row>
    <row r="22" spans="2:15" x14ac:dyDescent="0.25">
      <c r="B22" s="9"/>
      <c r="C22" s="17"/>
      <c r="D22" s="17"/>
      <c r="E22" s="17" t="s">
        <v>3</v>
      </c>
      <c r="F22" s="17"/>
      <c r="G22" s="17"/>
      <c r="H22" s="17"/>
      <c r="I22" s="17" t="s">
        <v>4</v>
      </c>
      <c r="J22" s="17"/>
      <c r="K22" s="17"/>
      <c r="L22" s="17"/>
      <c r="M22" s="17"/>
      <c r="N22" s="17"/>
      <c r="O22" s="18" t="s">
        <v>5</v>
      </c>
    </row>
    <row r="23" spans="2:15" x14ac:dyDescent="0.25">
      <c r="B23" s="9"/>
      <c r="C23" s="17" t="s">
        <v>2</v>
      </c>
      <c r="D23" s="17" t="s">
        <v>14</v>
      </c>
      <c r="E23" s="19">
        <v>0.21</v>
      </c>
      <c r="F23" s="17"/>
      <c r="G23" s="17"/>
      <c r="H23" s="17"/>
      <c r="I23" s="40">
        <f>SUM(M40,M42,M44,M46,M48,M50)</f>
        <v>0</v>
      </c>
      <c r="J23" s="17"/>
      <c r="K23" s="17"/>
      <c r="L23" s="17"/>
      <c r="M23" s="17"/>
      <c r="N23" s="17"/>
      <c r="O23" s="41">
        <f>ROUND(((SUM(I23))*E23),  2)</f>
        <v>0</v>
      </c>
    </row>
    <row r="24" spans="2:15" x14ac:dyDescent="0.25">
      <c r="B24" s="9"/>
      <c r="O24" s="11"/>
    </row>
    <row r="25" spans="2:15" x14ac:dyDescent="0.25">
      <c r="B25" s="9"/>
      <c r="O25" s="11"/>
    </row>
    <row r="26" spans="2:15" ht="27" customHeight="1" x14ac:dyDescent="0.25">
      <c r="B26" s="9"/>
      <c r="C26" s="4" t="s">
        <v>6</v>
      </c>
      <c r="D26" s="4"/>
      <c r="E26" s="4"/>
      <c r="F26" s="4"/>
      <c r="G26" s="4" t="s">
        <v>7</v>
      </c>
      <c r="H26" s="4" t="s">
        <v>8</v>
      </c>
      <c r="I26" s="5"/>
      <c r="J26" s="4"/>
      <c r="K26" s="4"/>
      <c r="L26" s="4"/>
      <c r="M26" s="4"/>
      <c r="N26" s="4"/>
      <c r="O26" s="85">
        <f>SUM(O40,O42,O44,O46,O48,O50)</f>
        <v>0</v>
      </c>
    </row>
    <row r="27" spans="2:15" x14ac:dyDescent="0.25">
      <c r="B27" s="14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6"/>
    </row>
    <row r="29" spans="2:15" x14ac:dyDescent="0.25">
      <c r="B29" s="6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8"/>
    </row>
    <row r="30" spans="2:15" ht="18.75" x14ac:dyDescent="0.3">
      <c r="B30" s="9"/>
      <c r="C30" s="10" t="s">
        <v>44</v>
      </c>
      <c r="O30" s="11"/>
    </row>
    <row r="31" spans="2:15" x14ac:dyDescent="0.25">
      <c r="B31" s="9"/>
      <c r="O31" s="11"/>
    </row>
    <row r="32" spans="2:15" x14ac:dyDescent="0.25">
      <c r="B32" s="9"/>
      <c r="C32" s="12" t="s">
        <v>19</v>
      </c>
      <c r="E32" s="89" t="str">
        <f>E5</f>
        <v>Modernizace odborných učeben -  Základní škola a Mateřská škola Velký Újezd, okres Olomouc, příspěvková organizace, Navrátilova 321, 783 55 Velký Újezd - Nábytková část</v>
      </c>
      <c r="F32" s="89"/>
      <c r="G32" s="89"/>
      <c r="H32" s="89"/>
      <c r="I32" s="89"/>
      <c r="J32" s="89"/>
      <c r="K32" s="89"/>
      <c r="L32" s="89"/>
      <c r="M32" s="89"/>
      <c r="N32" s="89"/>
      <c r="O32" s="90"/>
    </row>
    <row r="33" spans="2:15" x14ac:dyDescent="0.25">
      <c r="B33" s="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90"/>
    </row>
    <row r="34" spans="2:15" x14ac:dyDescent="0.25">
      <c r="B34" s="9"/>
      <c r="O34" s="11"/>
    </row>
    <row r="35" spans="2:15" x14ac:dyDescent="0.25">
      <c r="B35" s="9"/>
      <c r="O35" s="11"/>
    </row>
    <row r="36" spans="2:15" ht="33" customHeight="1" x14ac:dyDescent="0.25">
      <c r="B36" s="9"/>
      <c r="C36" s="13" t="s">
        <v>10</v>
      </c>
      <c r="D36" s="13"/>
      <c r="E36" s="13" t="s">
        <v>11</v>
      </c>
      <c r="F36" s="3"/>
      <c r="G36" s="13"/>
      <c r="H36" s="13"/>
      <c r="I36" s="13"/>
      <c r="J36" s="13"/>
      <c r="K36" s="13"/>
      <c r="L36" s="92" t="s">
        <v>12</v>
      </c>
      <c r="M36" s="92"/>
      <c r="N36" s="92" t="s">
        <v>13</v>
      </c>
      <c r="O36" s="93"/>
    </row>
    <row r="37" spans="2:15" x14ac:dyDescent="0.25">
      <c r="B37" s="9"/>
      <c r="O37" s="11"/>
    </row>
    <row r="38" spans="2:15" ht="18.75" x14ac:dyDescent="0.3">
      <c r="B38" s="9"/>
      <c r="C38" s="10" t="s">
        <v>9</v>
      </c>
      <c r="O38" s="11"/>
    </row>
    <row r="39" spans="2:15" x14ac:dyDescent="0.25">
      <c r="B39" s="9"/>
      <c r="O39" s="11"/>
    </row>
    <row r="40" spans="2:15" x14ac:dyDescent="0.25">
      <c r="B40" s="9"/>
      <c r="E40" t="s">
        <v>49</v>
      </c>
      <c r="M40" s="20">
        <f>'Jazyková učebna'!J29</f>
        <v>0</v>
      </c>
      <c r="O40" s="21">
        <f>'Jazyková učebna'!I23</f>
        <v>0</v>
      </c>
    </row>
    <row r="41" spans="2:15" x14ac:dyDescent="0.25">
      <c r="B41" s="9"/>
      <c r="O41" s="11"/>
    </row>
    <row r="42" spans="2:15" x14ac:dyDescent="0.25">
      <c r="B42" s="9"/>
      <c r="E42" t="s">
        <v>50</v>
      </c>
      <c r="M42" s="20">
        <f>'Kabinet jazyků'!J29</f>
        <v>0</v>
      </c>
      <c r="O42" s="21">
        <f>'Kabinet jazyků'!I23</f>
        <v>0</v>
      </c>
    </row>
    <row r="43" spans="2:15" x14ac:dyDescent="0.25">
      <c r="B43" s="9"/>
      <c r="M43" s="20"/>
      <c r="O43" s="21"/>
    </row>
    <row r="44" spans="2:15" x14ac:dyDescent="0.25">
      <c r="B44" s="9"/>
      <c r="E44" t="s">
        <v>51</v>
      </c>
      <c r="M44" s="20">
        <f>'Učebna informatiky, matematiky'!J29</f>
        <v>0</v>
      </c>
      <c r="O44" s="21">
        <f>'Učebna informatiky, matematiky'!I23</f>
        <v>0</v>
      </c>
    </row>
    <row r="45" spans="2:15" x14ac:dyDescent="0.25">
      <c r="B45" s="9"/>
      <c r="M45" s="20"/>
      <c r="O45" s="21"/>
    </row>
    <row r="46" spans="2:15" x14ac:dyDescent="0.25">
      <c r="B46" s="9"/>
      <c r="E46" t="s">
        <v>52</v>
      </c>
      <c r="M46" s="20">
        <f>'Kabinet informatiky, matematiky'!J29</f>
        <v>0</v>
      </c>
      <c r="O46" s="21">
        <f>'Kabinet informatiky, matematiky'!I23</f>
        <v>0</v>
      </c>
    </row>
    <row r="47" spans="2:15" x14ac:dyDescent="0.25">
      <c r="B47" s="9"/>
      <c r="M47" s="20"/>
      <c r="O47" s="21"/>
    </row>
    <row r="48" spans="2:15" x14ac:dyDescent="0.25">
      <c r="B48" s="9"/>
      <c r="E48" t="s">
        <v>53</v>
      </c>
      <c r="M48" s="20">
        <f>'Přírodovědná učebna'!J29</f>
        <v>0</v>
      </c>
      <c r="O48" s="21">
        <f>'Přírodovědná učebna'!I23</f>
        <v>0</v>
      </c>
    </row>
    <row r="49" spans="2:15" x14ac:dyDescent="0.25">
      <c r="B49" s="9"/>
      <c r="M49" s="20"/>
      <c r="O49" s="21"/>
    </row>
    <row r="50" spans="2:15" x14ac:dyDescent="0.25">
      <c r="B50" s="9"/>
      <c r="E50" t="s">
        <v>54</v>
      </c>
      <c r="M50" s="20">
        <f>'Kabinet přírodovědné učebny'!J29</f>
        <v>0</v>
      </c>
      <c r="O50" s="21">
        <f>'Kabinet přírodovědné učebny'!I23</f>
        <v>0</v>
      </c>
    </row>
    <row r="51" spans="2:15" x14ac:dyDescent="0.25"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6"/>
    </row>
    <row r="55" spans="2:15" x14ac:dyDescent="0.25">
      <c r="M55" s="86"/>
      <c r="O55" s="86"/>
    </row>
  </sheetData>
  <mergeCells count="8">
    <mergeCell ref="E5:O6"/>
    <mergeCell ref="E32:O33"/>
    <mergeCell ref="E10:L10"/>
    <mergeCell ref="N36:O36"/>
    <mergeCell ref="L36:M36"/>
    <mergeCell ref="E11:L11"/>
    <mergeCell ref="N10:O10"/>
    <mergeCell ref="N11:O11"/>
  </mergeCells>
  <pageMargins left="0.25" right="0.25" top="0.75" bottom="0.75" header="0.3" footer="0.3"/>
  <pageSetup paperSize="9" scale="67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C2DEA-E667-42E2-BB0C-E0FBFF40FBC0}">
  <sheetPr>
    <pageSetUpPr fitToPage="1"/>
  </sheetPr>
  <dimension ref="B2:J42"/>
  <sheetViews>
    <sheetView zoomScaleNormal="100" workbookViewId="0">
      <selection activeCell="C3" sqref="C3"/>
    </sheetView>
  </sheetViews>
  <sheetFormatPr defaultRowHeight="15" x14ac:dyDescent="0.25"/>
  <cols>
    <col min="1" max="1" width="4.7109375" customWidth="1"/>
    <col min="2" max="2" width="5.140625" customWidth="1"/>
    <col min="3" max="3" width="12.5703125" customWidth="1"/>
    <col min="5" max="5" width="11.7109375" bestFit="1" customWidth="1"/>
    <col min="6" max="6" width="66.42578125" bestFit="1" customWidth="1"/>
    <col min="9" max="9" width="14.7109375" bestFit="1" customWidth="1"/>
    <col min="10" max="10" width="16.28515625" bestFit="1" customWidth="1"/>
  </cols>
  <sheetData>
    <row r="2" spans="2:10" x14ac:dyDescent="0.25">
      <c r="B2" s="6"/>
      <c r="C2" s="7"/>
      <c r="D2" s="7"/>
      <c r="E2" s="7"/>
      <c r="F2" s="7"/>
      <c r="G2" s="7"/>
      <c r="H2" s="7"/>
      <c r="I2" s="7"/>
      <c r="J2" s="8"/>
    </row>
    <row r="3" spans="2:10" ht="18" x14ac:dyDescent="0.25">
      <c r="B3" s="9"/>
      <c r="C3" s="52" t="s">
        <v>39</v>
      </c>
      <c r="J3" s="11"/>
    </row>
    <row r="4" spans="2:10" x14ac:dyDescent="0.25">
      <c r="B4" s="9"/>
      <c r="J4" s="11"/>
    </row>
    <row r="5" spans="2:10" x14ac:dyDescent="0.25">
      <c r="B5" s="9"/>
      <c r="J5" s="11"/>
    </row>
    <row r="6" spans="2:10" ht="15" customHeight="1" x14ac:dyDescent="0.25">
      <c r="B6" s="9"/>
      <c r="C6" s="42" t="s">
        <v>0</v>
      </c>
      <c r="D6" s="95" t="str">
        <f>'Rekapitulace dodávek'!E5</f>
        <v>Modernizace odborných učeben -  Základní škola a Mateřská škola Velký Újezd, okres Olomouc, příspěvková organizace, Navrátilova 321, 783 55 Velký Újezd - Nábytková část</v>
      </c>
      <c r="E6" s="95"/>
      <c r="F6" s="95"/>
      <c r="G6" s="95"/>
      <c r="J6" s="11"/>
    </row>
    <row r="7" spans="2:10" x14ac:dyDescent="0.25">
      <c r="B7" s="9"/>
      <c r="D7" s="95"/>
      <c r="E7" s="95"/>
      <c r="F7" s="95"/>
      <c r="G7" s="95"/>
      <c r="H7" s="22"/>
      <c r="I7" s="22"/>
      <c r="J7" s="43"/>
    </row>
    <row r="8" spans="2:10" x14ac:dyDescent="0.25">
      <c r="B8" s="9"/>
      <c r="C8" s="42" t="s">
        <v>19</v>
      </c>
      <c r="D8" s="96" t="str">
        <f>'Rekapitulace dodávek'!E40</f>
        <v>Jazyková učebna pro 1. stupeň</v>
      </c>
      <c r="E8" s="97"/>
      <c r="F8" s="97"/>
      <c r="G8" s="97"/>
      <c r="H8" s="22"/>
      <c r="I8" s="22"/>
      <c r="J8" s="43"/>
    </row>
    <row r="9" spans="2:10" x14ac:dyDescent="0.25">
      <c r="B9" s="9"/>
      <c r="C9" s="22"/>
      <c r="D9" s="22"/>
      <c r="E9" s="22"/>
      <c r="F9" s="22"/>
      <c r="G9" s="22"/>
      <c r="H9" s="22"/>
      <c r="I9" s="22"/>
      <c r="J9" s="43"/>
    </row>
    <row r="10" spans="2:10" x14ac:dyDescent="0.25">
      <c r="B10" s="9"/>
      <c r="C10" s="42" t="s">
        <v>20</v>
      </c>
      <c r="D10" s="98" t="str">
        <f>'Rekapitulace dodávek'!E7</f>
        <v>Základní škola a Mateřská škola Velký Újezd, okres Olomouc, příspěvková organizace, Navrátilova 321, 783 55 Velký Újezd</v>
      </c>
      <c r="E10" s="98"/>
      <c r="F10" s="98"/>
      <c r="G10" s="98"/>
      <c r="H10" s="98"/>
      <c r="I10" s="98"/>
      <c r="J10" s="43"/>
    </row>
    <row r="11" spans="2:10" x14ac:dyDescent="0.25">
      <c r="B11" s="9"/>
      <c r="C11" s="22"/>
      <c r="D11" s="22"/>
      <c r="E11" s="22"/>
      <c r="F11" s="22"/>
      <c r="G11" s="22"/>
      <c r="H11" s="22"/>
      <c r="I11" s="22"/>
      <c r="J11" s="43"/>
    </row>
    <row r="12" spans="2:10" x14ac:dyDescent="0.25">
      <c r="B12" s="9"/>
      <c r="C12" s="22"/>
      <c r="D12" s="44"/>
      <c r="E12" s="22"/>
      <c r="F12" s="22"/>
      <c r="G12" s="22"/>
      <c r="H12" s="42"/>
      <c r="I12" s="44"/>
      <c r="J12" s="43"/>
    </row>
    <row r="13" spans="2:10" x14ac:dyDescent="0.25">
      <c r="B13" s="9"/>
      <c r="C13" s="22"/>
      <c r="D13" s="22"/>
      <c r="E13" s="22"/>
      <c r="F13" s="22"/>
      <c r="G13" s="22"/>
      <c r="H13" s="22"/>
      <c r="I13" s="22"/>
      <c r="J13" s="43"/>
    </row>
    <row r="14" spans="2:10" x14ac:dyDescent="0.25">
      <c r="B14" s="9"/>
      <c r="C14" s="42" t="s">
        <v>15</v>
      </c>
      <c r="D14" s="91">
        <f>'Rekapitulace dodávek'!E10</f>
        <v>0</v>
      </c>
      <c r="E14" s="91"/>
      <c r="F14" s="91"/>
      <c r="G14" s="22"/>
      <c r="H14" s="42" t="s">
        <v>16</v>
      </c>
      <c r="I14" s="91">
        <f>'Rekapitulace dodávek'!N10</f>
        <v>0</v>
      </c>
      <c r="J14" s="94"/>
    </row>
    <row r="15" spans="2:10" x14ac:dyDescent="0.25">
      <c r="B15" s="9"/>
      <c r="C15" s="22"/>
      <c r="D15" s="91">
        <f>'Rekapitulace dodávek'!E11</f>
        <v>0</v>
      </c>
      <c r="E15" s="91"/>
      <c r="F15" s="91"/>
      <c r="G15" s="45"/>
      <c r="H15" s="42" t="s">
        <v>17</v>
      </c>
      <c r="I15" s="91">
        <f>'Rekapitulace dodávek'!N11</f>
        <v>0</v>
      </c>
      <c r="J15" s="94"/>
    </row>
    <row r="16" spans="2:10" x14ac:dyDescent="0.25">
      <c r="B16" s="9"/>
      <c r="C16" s="22"/>
      <c r="D16" s="22"/>
      <c r="E16" s="22"/>
      <c r="F16" s="22"/>
      <c r="G16" s="22"/>
      <c r="H16" s="22"/>
      <c r="I16" s="22"/>
      <c r="J16" s="43"/>
    </row>
    <row r="17" spans="2:10" x14ac:dyDescent="0.25">
      <c r="B17" s="9"/>
      <c r="C17" s="23"/>
      <c r="D17" s="23"/>
      <c r="E17" s="23"/>
      <c r="F17" s="23"/>
      <c r="G17" s="23"/>
      <c r="H17" s="23"/>
      <c r="I17" s="23"/>
      <c r="J17" s="46"/>
    </row>
    <row r="18" spans="2:10" ht="15.75" x14ac:dyDescent="0.25">
      <c r="B18" s="9"/>
      <c r="C18" s="53" t="s">
        <v>1</v>
      </c>
      <c r="D18" s="22"/>
      <c r="E18" s="22"/>
      <c r="F18" s="22"/>
      <c r="G18" s="22"/>
      <c r="H18" s="22"/>
      <c r="I18" s="47">
        <f>J29</f>
        <v>0</v>
      </c>
      <c r="J18" s="43"/>
    </row>
    <row r="19" spans="2:10" x14ac:dyDescent="0.25">
      <c r="B19" s="9"/>
      <c r="C19" s="23"/>
      <c r="D19" s="23"/>
      <c r="E19" s="23"/>
      <c r="F19" s="23"/>
      <c r="G19" s="23"/>
      <c r="H19" s="23"/>
      <c r="I19" s="23"/>
      <c r="J19" s="46"/>
    </row>
    <row r="20" spans="2:10" x14ac:dyDescent="0.25">
      <c r="B20" s="9"/>
      <c r="C20" s="22"/>
      <c r="D20" s="22"/>
      <c r="E20" s="48" t="s">
        <v>4</v>
      </c>
      <c r="F20" s="22"/>
      <c r="G20" s="22"/>
      <c r="H20" s="48" t="s">
        <v>3</v>
      </c>
      <c r="I20" s="48" t="s">
        <v>5</v>
      </c>
      <c r="J20" s="43"/>
    </row>
    <row r="21" spans="2:10" x14ac:dyDescent="0.25">
      <c r="B21" s="9"/>
      <c r="C21" s="54" t="s">
        <v>21</v>
      </c>
      <c r="D21" s="42" t="s">
        <v>14</v>
      </c>
      <c r="E21" s="49">
        <f>ROUND((SUM(J35)),  2)</f>
        <v>0</v>
      </c>
      <c r="F21" s="22"/>
      <c r="G21" s="22"/>
      <c r="H21" s="50">
        <v>0.21</v>
      </c>
      <c r="I21" s="49">
        <f>ROUND(((SUM(J29))*H21),  2)</f>
        <v>0</v>
      </c>
      <c r="J21" s="43"/>
    </row>
    <row r="22" spans="2:10" x14ac:dyDescent="0.25">
      <c r="B22" s="9"/>
      <c r="C22" s="22"/>
      <c r="D22" s="22"/>
      <c r="E22" s="22"/>
      <c r="F22" s="22"/>
      <c r="G22" s="22"/>
      <c r="H22" s="22"/>
      <c r="I22" s="22"/>
      <c r="J22" s="43"/>
    </row>
    <row r="23" spans="2:10" ht="15.75" x14ac:dyDescent="0.25">
      <c r="B23" s="9"/>
      <c r="C23" s="55" t="s">
        <v>6</v>
      </c>
      <c r="D23" s="24"/>
      <c r="E23" s="24"/>
      <c r="F23" s="25" t="s">
        <v>7</v>
      </c>
      <c r="G23" s="26" t="s">
        <v>8</v>
      </c>
      <c r="H23" s="24"/>
      <c r="I23" s="27">
        <f>SUM(I18:I21)</f>
        <v>0</v>
      </c>
      <c r="J23" s="51"/>
    </row>
    <row r="24" spans="2:10" x14ac:dyDescent="0.25">
      <c r="B24" s="14"/>
      <c r="C24" s="15"/>
      <c r="D24" s="15"/>
      <c r="E24" s="15"/>
      <c r="F24" s="15"/>
      <c r="G24" s="15"/>
      <c r="H24" s="15"/>
      <c r="I24" s="15"/>
      <c r="J24" s="16"/>
    </row>
    <row r="25" spans="2:10" x14ac:dyDescent="0.25">
      <c r="C25" s="22"/>
      <c r="D25" s="22"/>
      <c r="E25" s="22"/>
      <c r="F25" s="22"/>
      <c r="G25" s="22"/>
      <c r="H25" s="22"/>
      <c r="I25" s="22"/>
      <c r="J25" s="22"/>
    </row>
    <row r="26" spans="2:10" x14ac:dyDescent="0.25">
      <c r="B26" s="6"/>
      <c r="C26" s="56"/>
      <c r="D26" s="56"/>
      <c r="E26" s="56"/>
      <c r="F26" s="56"/>
      <c r="G26" s="56"/>
      <c r="H26" s="56"/>
      <c r="I26" s="56"/>
      <c r="J26" s="57"/>
    </row>
    <row r="27" spans="2:10" x14ac:dyDescent="0.25">
      <c r="B27" s="9"/>
      <c r="C27" s="58" t="s">
        <v>22</v>
      </c>
      <c r="D27" s="59"/>
      <c r="E27" s="59"/>
      <c r="F27" s="59"/>
      <c r="G27" s="59"/>
      <c r="H27" s="59"/>
      <c r="I27" s="59"/>
      <c r="J27" s="60" t="s">
        <v>23</v>
      </c>
    </row>
    <row r="28" spans="2:10" x14ac:dyDescent="0.25">
      <c r="B28" s="9"/>
      <c r="C28" s="22"/>
      <c r="D28" s="22"/>
      <c r="E28" s="22"/>
      <c r="F28" s="22"/>
      <c r="G28" s="22"/>
      <c r="H28" s="22"/>
      <c r="I28" s="22"/>
      <c r="J28" s="43"/>
    </row>
    <row r="29" spans="2:10" ht="15.75" x14ac:dyDescent="0.25">
      <c r="B29" s="9"/>
      <c r="C29" s="61" t="s">
        <v>48</v>
      </c>
      <c r="D29" s="22"/>
      <c r="E29" s="22"/>
      <c r="F29" s="22"/>
      <c r="G29" s="22"/>
      <c r="H29" s="22"/>
      <c r="I29" s="22"/>
      <c r="J29" s="62">
        <f>J35</f>
        <v>0</v>
      </c>
    </row>
    <row r="30" spans="2:10" x14ac:dyDescent="0.25">
      <c r="B30" s="9"/>
      <c r="C30" s="63"/>
      <c r="D30" s="28" t="s">
        <v>40</v>
      </c>
      <c r="E30" s="29"/>
      <c r="F30" s="29"/>
      <c r="G30" s="29"/>
      <c r="H30" s="29"/>
      <c r="I30" s="29"/>
      <c r="J30" s="64">
        <f>J36</f>
        <v>0</v>
      </c>
    </row>
    <row r="31" spans="2:10" x14ac:dyDescent="0.25">
      <c r="B31" s="9"/>
      <c r="C31" s="65"/>
      <c r="D31" s="30" t="s">
        <v>41</v>
      </c>
      <c r="E31" s="31"/>
      <c r="F31" s="31"/>
      <c r="G31" s="31"/>
      <c r="H31" s="31"/>
      <c r="I31" s="31"/>
      <c r="J31" s="66">
        <f>J37</f>
        <v>0</v>
      </c>
    </row>
    <row r="32" spans="2:10" x14ac:dyDescent="0.25">
      <c r="B32" s="9"/>
      <c r="J32" s="11"/>
    </row>
    <row r="33" spans="2:10" x14ac:dyDescent="0.25">
      <c r="B33" s="9"/>
      <c r="C33" s="22"/>
      <c r="D33" s="22"/>
      <c r="E33" s="22"/>
      <c r="F33" s="22"/>
      <c r="G33" s="22"/>
      <c r="H33" s="22"/>
      <c r="I33" s="22"/>
      <c r="J33" s="43"/>
    </row>
    <row r="34" spans="2:10" x14ac:dyDescent="0.25">
      <c r="B34" s="9"/>
      <c r="C34" s="32" t="s">
        <v>24</v>
      </c>
      <c r="D34" s="33" t="s">
        <v>25</v>
      </c>
      <c r="E34" s="33" t="s">
        <v>35</v>
      </c>
      <c r="F34" s="33" t="s">
        <v>11</v>
      </c>
      <c r="G34" s="33" t="s">
        <v>26</v>
      </c>
      <c r="H34" s="33" t="s">
        <v>27</v>
      </c>
      <c r="I34" s="33" t="s">
        <v>28</v>
      </c>
      <c r="J34" s="67" t="s">
        <v>23</v>
      </c>
    </row>
    <row r="35" spans="2:10" ht="15.75" x14ac:dyDescent="0.25">
      <c r="B35" s="9"/>
      <c r="C35" s="68" t="s">
        <v>29</v>
      </c>
      <c r="D35" s="22"/>
      <c r="E35" s="22"/>
      <c r="F35" s="22"/>
      <c r="G35" s="22"/>
      <c r="H35" s="22"/>
      <c r="I35" s="22"/>
      <c r="J35" s="69">
        <f>J36</f>
        <v>0</v>
      </c>
    </row>
    <row r="36" spans="2:10" ht="15.75" x14ac:dyDescent="0.25">
      <c r="B36" s="9"/>
      <c r="C36" s="70"/>
      <c r="D36" s="71" t="s">
        <v>30</v>
      </c>
      <c r="E36" s="72" t="s">
        <v>42</v>
      </c>
      <c r="F36" s="72" t="s">
        <v>31</v>
      </c>
      <c r="G36" s="70"/>
      <c r="H36" s="70"/>
      <c r="I36" s="73"/>
      <c r="J36" s="74">
        <f>J37</f>
        <v>0</v>
      </c>
    </row>
    <row r="37" spans="2:10" x14ac:dyDescent="0.25">
      <c r="B37" s="9"/>
      <c r="C37" s="70"/>
      <c r="D37" s="71" t="s">
        <v>30</v>
      </c>
      <c r="E37" s="75" t="s">
        <v>33</v>
      </c>
      <c r="F37" s="75" t="s">
        <v>43</v>
      </c>
      <c r="G37" s="70"/>
      <c r="H37" s="70"/>
      <c r="I37" s="73"/>
      <c r="J37" s="76">
        <f>SUM(J38:J42)</f>
        <v>0</v>
      </c>
    </row>
    <row r="38" spans="2:10" ht="168" x14ac:dyDescent="0.25">
      <c r="B38" s="9"/>
      <c r="C38" s="34">
        <v>1</v>
      </c>
      <c r="D38" s="34" t="s">
        <v>34</v>
      </c>
      <c r="E38" s="35" t="s">
        <v>36</v>
      </c>
      <c r="F38" s="39" t="s">
        <v>102</v>
      </c>
      <c r="G38" s="36" t="s">
        <v>32</v>
      </c>
      <c r="H38" s="37">
        <v>1</v>
      </c>
      <c r="I38" s="38">
        <v>0</v>
      </c>
      <c r="J38" s="77">
        <f t="shared" ref="J38:J42" si="0">ROUND(I38*H38,2)</f>
        <v>0</v>
      </c>
    </row>
    <row r="39" spans="2:10" ht="84" x14ac:dyDescent="0.25">
      <c r="B39" s="9"/>
      <c r="C39" s="34">
        <v>2</v>
      </c>
      <c r="D39" s="34" t="s">
        <v>34</v>
      </c>
      <c r="E39" s="35" t="s">
        <v>38</v>
      </c>
      <c r="F39" s="39" t="s">
        <v>123</v>
      </c>
      <c r="G39" s="36" t="s">
        <v>32</v>
      </c>
      <c r="H39" s="37">
        <v>24</v>
      </c>
      <c r="I39" s="38">
        <v>0</v>
      </c>
      <c r="J39" s="77">
        <f t="shared" si="0"/>
        <v>0</v>
      </c>
    </row>
    <row r="40" spans="2:10" ht="84" x14ac:dyDescent="0.25">
      <c r="B40" s="9"/>
      <c r="C40" s="34">
        <v>3</v>
      </c>
      <c r="D40" s="34" t="s">
        <v>34</v>
      </c>
      <c r="E40" s="35" t="s">
        <v>37</v>
      </c>
      <c r="F40" s="39" t="s">
        <v>103</v>
      </c>
      <c r="G40" s="36" t="s">
        <v>32</v>
      </c>
      <c r="H40" s="37">
        <v>1</v>
      </c>
      <c r="I40" s="38">
        <v>0</v>
      </c>
      <c r="J40" s="77">
        <f t="shared" si="0"/>
        <v>0</v>
      </c>
    </row>
    <row r="41" spans="2:10" ht="96" x14ac:dyDescent="0.25">
      <c r="B41" s="9"/>
      <c r="C41" s="34">
        <v>4</v>
      </c>
      <c r="D41" s="34" t="s">
        <v>34</v>
      </c>
      <c r="E41" s="35" t="s">
        <v>55</v>
      </c>
      <c r="F41" s="39" t="s">
        <v>119</v>
      </c>
      <c r="G41" s="36" t="s">
        <v>32</v>
      </c>
      <c r="H41" s="37">
        <v>24</v>
      </c>
      <c r="I41" s="38">
        <v>0</v>
      </c>
      <c r="J41" s="77">
        <f t="shared" si="0"/>
        <v>0</v>
      </c>
    </row>
    <row r="42" spans="2:10" ht="24" x14ac:dyDescent="0.25">
      <c r="B42" s="14"/>
      <c r="C42" s="78">
        <v>5</v>
      </c>
      <c r="D42" s="78" t="s">
        <v>34</v>
      </c>
      <c r="E42" s="79" t="s">
        <v>56</v>
      </c>
      <c r="F42" s="80" t="s">
        <v>120</v>
      </c>
      <c r="G42" s="81" t="s">
        <v>32</v>
      </c>
      <c r="H42" s="82">
        <v>1</v>
      </c>
      <c r="I42" s="83">
        <v>0</v>
      </c>
      <c r="J42" s="84">
        <f t="shared" si="0"/>
        <v>0</v>
      </c>
    </row>
  </sheetData>
  <mergeCells count="7">
    <mergeCell ref="D6:G7"/>
    <mergeCell ref="D15:F15"/>
    <mergeCell ref="I15:J15"/>
    <mergeCell ref="D8:G8"/>
    <mergeCell ref="D14:F14"/>
    <mergeCell ref="I14:J14"/>
    <mergeCell ref="D10:I10"/>
  </mergeCells>
  <pageMargins left="0.25" right="0.25" top="0.75" bottom="0.75" header="0.3" footer="0.3"/>
  <pageSetup paperSize="9" scale="64" fitToHeight="0" orientation="portrait" horizontalDpi="0" verticalDpi="0" r:id="rId1"/>
  <ignoredErrors>
    <ignoredError sqref="D14:D15 I14:I1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58A44-BFA8-422F-937E-A925F11ED5D5}">
  <sheetPr>
    <pageSetUpPr fitToPage="1"/>
  </sheetPr>
  <dimension ref="B2:J50"/>
  <sheetViews>
    <sheetView zoomScaleNormal="100" workbookViewId="0">
      <selection activeCell="C3" sqref="C3"/>
    </sheetView>
  </sheetViews>
  <sheetFormatPr defaultRowHeight="15" x14ac:dyDescent="0.25"/>
  <cols>
    <col min="1" max="1" width="4.7109375" customWidth="1"/>
    <col min="2" max="2" width="5.140625" customWidth="1"/>
    <col min="3" max="3" width="12.5703125" customWidth="1"/>
    <col min="5" max="5" width="11.7109375" bestFit="1" customWidth="1"/>
    <col min="6" max="6" width="66.42578125" bestFit="1" customWidth="1"/>
    <col min="9" max="9" width="14.7109375" bestFit="1" customWidth="1"/>
    <col min="10" max="10" width="16.28515625" bestFit="1" customWidth="1"/>
  </cols>
  <sheetData>
    <row r="2" spans="2:10" x14ac:dyDescent="0.25">
      <c r="B2" s="6"/>
      <c r="C2" s="7"/>
      <c r="D2" s="7"/>
      <c r="E2" s="7"/>
      <c r="F2" s="7"/>
      <c r="G2" s="7"/>
      <c r="H2" s="7"/>
      <c r="I2" s="7"/>
      <c r="J2" s="8"/>
    </row>
    <row r="3" spans="2:10" ht="18" x14ac:dyDescent="0.25">
      <c r="B3" s="9"/>
      <c r="C3" s="52" t="s">
        <v>39</v>
      </c>
      <c r="J3" s="11"/>
    </row>
    <row r="4" spans="2:10" x14ac:dyDescent="0.25">
      <c r="B4" s="9"/>
      <c r="J4" s="11"/>
    </row>
    <row r="5" spans="2:10" x14ac:dyDescent="0.25">
      <c r="B5" s="9"/>
      <c r="J5" s="11"/>
    </row>
    <row r="6" spans="2:10" ht="15" customHeight="1" x14ac:dyDescent="0.25">
      <c r="B6" s="9"/>
      <c r="C6" s="42" t="s">
        <v>0</v>
      </c>
      <c r="D6" s="95" t="str">
        <f>'Rekapitulace dodávek'!E5</f>
        <v>Modernizace odborných učeben -  Základní škola a Mateřská škola Velký Újezd, okres Olomouc, příspěvková organizace, Navrátilova 321, 783 55 Velký Újezd - Nábytková část</v>
      </c>
      <c r="E6" s="95"/>
      <c r="F6" s="95"/>
      <c r="G6" s="95"/>
      <c r="J6" s="11"/>
    </row>
    <row r="7" spans="2:10" x14ac:dyDescent="0.25">
      <c r="B7" s="9"/>
      <c r="D7" s="95"/>
      <c r="E7" s="95"/>
      <c r="F7" s="95"/>
      <c r="G7" s="95"/>
      <c r="H7" s="22"/>
      <c r="I7" s="22"/>
      <c r="J7" s="43"/>
    </row>
    <row r="8" spans="2:10" x14ac:dyDescent="0.25">
      <c r="B8" s="9"/>
      <c r="C8" s="42" t="s">
        <v>19</v>
      </c>
      <c r="D8" s="96" t="str">
        <f>'Rekapitulace dodávek'!E42</f>
        <v>Kabinet jazyků pro 1. stupeň</v>
      </c>
      <c r="E8" s="97"/>
      <c r="F8" s="97"/>
      <c r="G8" s="97"/>
      <c r="H8" s="22"/>
      <c r="I8" s="22"/>
      <c r="J8" s="43"/>
    </row>
    <row r="9" spans="2:10" x14ac:dyDescent="0.25">
      <c r="B9" s="9"/>
      <c r="C9" s="22"/>
      <c r="D9" s="22"/>
      <c r="E9" s="22"/>
      <c r="F9" s="22"/>
      <c r="G9" s="22"/>
      <c r="H9" s="22"/>
      <c r="I9" s="22"/>
      <c r="J9" s="43"/>
    </row>
    <row r="10" spans="2:10" x14ac:dyDescent="0.25">
      <c r="B10" s="9"/>
      <c r="C10" s="42" t="s">
        <v>20</v>
      </c>
      <c r="D10" s="98" t="str">
        <f>'Rekapitulace dodávek'!E7</f>
        <v>Základní škola a Mateřská škola Velký Újezd, okres Olomouc, příspěvková organizace, Navrátilova 321, 783 55 Velký Újezd</v>
      </c>
      <c r="E10" s="98"/>
      <c r="F10" s="98"/>
      <c r="G10" s="98"/>
      <c r="H10" s="98"/>
      <c r="I10" s="98"/>
      <c r="J10" s="43"/>
    </row>
    <row r="11" spans="2:10" x14ac:dyDescent="0.25">
      <c r="B11" s="9"/>
      <c r="C11" s="22"/>
      <c r="D11" s="22"/>
      <c r="E11" s="22"/>
      <c r="F11" s="22"/>
      <c r="G11" s="22"/>
      <c r="H11" s="22"/>
      <c r="I11" s="22"/>
      <c r="J11" s="43"/>
    </row>
    <row r="12" spans="2:10" x14ac:dyDescent="0.25">
      <c r="B12" s="9"/>
      <c r="C12" s="22"/>
      <c r="D12" s="44"/>
      <c r="E12" s="22"/>
      <c r="F12" s="22"/>
      <c r="G12" s="22"/>
      <c r="H12" s="42"/>
      <c r="I12" s="44"/>
      <c r="J12" s="43"/>
    </row>
    <row r="13" spans="2:10" x14ac:dyDescent="0.25">
      <c r="B13" s="9"/>
      <c r="C13" s="22"/>
      <c r="D13" s="22"/>
      <c r="E13" s="22"/>
      <c r="F13" s="22"/>
      <c r="G13" s="22"/>
      <c r="H13" s="22"/>
      <c r="I13" s="22"/>
      <c r="J13" s="43"/>
    </row>
    <row r="14" spans="2:10" x14ac:dyDescent="0.25">
      <c r="B14" s="9"/>
      <c r="C14" s="42" t="s">
        <v>15</v>
      </c>
      <c r="D14" s="91">
        <f>'Rekapitulace dodávek'!E10</f>
        <v>0</v>
      </c>
      <c r="E14" s="91"/>
      <c r="F14" s="91"/>
      <c r="G14" s="22"/>
      <c r="H14" s="42" t="s">
        <v>16</v>
      </c>
      <c r="I14" s="91">
        <f>'Rekapitulace dodávek'!N10</f>
        <v>0</v>
      </c>
      <c r="J14" s="94"/>
    </row>
    <row r="15" spans="2:10" x14ac:dyDescent="0.25">
      <c r="B15" s="9"/>
      <c r="C15" s="22"/>
      <c r="D15" s="91">
        <f>'Rekapitulace dodávek'!E11</f>
        <v>0</v>
      </c>
      <c r="E15" s="91"/>
      <c r="F15" s="91"/>
      <c r="G15" s="45"/>
      <c r="H15" s="42" t="s">
        <v>17</v>
      </c>
      <c r="I15" s="91">
        <f>'Rekapitulace dodávek'!N11</f>
        <v>0</v>
      </c>
      <c r="J15" s="94"/>
    </row>
    <row r="16" spans="2:10" x14ac:dyDescent="0.25">
      <c r="B16" s="9"/>
      <c r="C16" s="22"/>
      <c r="D16" s="22"/>
      <c r="E16" s="22"/>
      <c r="F16" s="22"/>
      <c r="G16" s="22"/>
      <c r="H16" s="22"/>
      <c r="I16" s="22"/>
      <c r="J16" s="43"/>
    </row>
    <row r="17" spans="2:10" x14ac:dyDescent="0.25">
      <c r="B17" s="9"/>
      <c r="C17" s="23"/>
      <c r="D17" s="23"/>
      <c r="E17" s="23"/>
      <c r="F17" s="23"/>
      <c r="G17" s="23"/>
      <c r="H17" s="23"/>
      <c r="I17" s="23"/>
      <c r="J17" s="46"/>
    </row>
    <row r="18" spans="2:10" ht="15.75" x14ac:dyDescent="0.25">
      <c r="B18" s="9"/>
      <c r="C18" s="53" t="s">
        <v>1</v>
      </c>
      <c r="D18" s="22"/>
      <c r="E18" s="22"/>
      <c r="F18" s="22"/>
      <c r="G18" s="22"/>
      <c r="H18" s="22"/>
      <c r="I18" s="47">
        <f>J29</f>
        <v>0</v>
      </c>
      <c r="J18" s="43"/>
    </row>
    <row r="19" spans="2:10" x14ac:dyDescent="0.25">
      <c r="B19" s="9"/>
      <c r="C19" s="23"/>
      <c r="D19" s="23"/>
      <c r="E19" s="23"/>
      <c r="F19" s="23"/>
      <c r="G19" s="23"/>
      <c r="H19" s="23"/>
      <c r="I19" s="23"/>
      <c r="J19" s="46"/>
    </row>
    <row r="20" spans="2:10" x14ac:dyDescent="0.25">
      <c r="B20" s="9"/>
      <c r="C20" s="22"/>
      <c r="D20" s="22"/>
      <c r="E20" s="48" t="s">
        <v>4</v>
      </c>
      <c r="F20" s="22"/>
      <c r="G20" s="22"/>
      <c r="H20" s="48" t="s">
        <v>3</v>
      </c>
      <c r="I20" s="48" t="s">
        <v>5</v>
      </c>
      <c r="J20" s="43"/>
    </row>
    <row r="21" spans="2:10" x14ac:dyDescent="0.25">
      <c r="B21" s="9"/>
      <c r="C21" s="54" t="s">
        <v>21</v>
      </c>
      <c r="D21" s="42" t="s">
        <v>14</v>
      </c>
      <c r="E21" s="49">
        <f>ROUND((SUM(J35)),  2)</f>
        <v>0</v>
      </c>
      <c r="F21" s="22"/>
      <c r="G21" s="22"/>
      <c r="H21" s="50">
        <v>0.21</v>
      </c>
      <c r="I21" s="49">
        <f>ROUND(((SUM(J29))*H21),  2)</f>
        <v>0</v>
      </c>
      <c r="J21" s="43"/>
    </row>
    <row r="22" spans="2:10" x14ac:dyDescent="0.25">
      <c r="B22" s="9"/>
      <c r="C22" s="22"/>
      <c r="D22" s="22"/>
      <c r="E22" s="22"/>
      <c r="F22" s="22"/>
      <c r="G22" s="22"/>
      <c r="H22" s="22"/>
      <c r="I22" s="22"/>
      <c r="J22" s="43"/>
    </row>
    <row r="23" spans="2:10" ht="15.75" x14ac:dyDescent="0.25">
      <c r="B23" s="9"/>
      <c r="C23" s="55" t="s">
        <v>6</v>
      </c>
      <c r="D23" s="24"/>
      <c r="E23" s="24"/>
      <c r="F23" s="25" t="s">
        <v>7</v>
      </c>
      <c r="G23" s="26" t="s">
        <v>8</v>
      </c>
      <c r="H23" s="24"/>
      <c r="I23" s="27">
        <f>SUM(I18:I21)</f>
        <v>0</v>
      </c>
      <c r="J23" s="51"/>
    </row>
    <row r="24" spans="2:10" x14ac:dyDescent="0.25">
      <c r="B24" s="14"/>
      <c r="C24" s="15"/>
      <c r="D24" s="15"/>
      <c r="E24" s="15"/>
      <c r="F24" s="15"/>
      <c r="G24" s="15"/>
      <c r="H24" s="15"/>
      <c r="I24" s="15"/>
      <c r="J24" s="16"/>
    </row>
    <row r="25" spans="2:10" x14ac:dyDescent="0.25">
      <c r="C25" s="22"/>
      <c r="D25" s="22"/>
      <c r="E25" s="22"/>
      <c r="F25" s="22"/>
      <c r="G25" s="22"/>
      <c r="H25" s="22"/>
      <c r="I25" s="22"/>
      <c r="J25" s="22"/>
    </row>
    <row r="26" spans="2:10" x14ac:dyDescent="0.25">
      <c r="B26" s="6"/>
      <c r="C26" s="56"/>
      <c r="D26" s="56"/>
      <c r="E26" s="56"/>
      <c r="F26" s="56"/>
      <c r="G26" s="56"/>
      <c r="H26" s="56"/>
      <c r="I26" s="56"/>
      <c r="J26" s="57"/>
    </row>
    <row r="27" spans="2:10" x14ac:dyDescent="0.25">
      <c r="B27" s="9"/>
      <c r="C27" s="58" t="s">
        <v>22</v>
      </c>
      <c r="D27" s="59"/>
      <c r="E27" s="59"/>
      <c r="F27" s="59"/>
      <c r="G27" s="59"/>
      <c r="H27" s="59"/>
      <c r="I27" s="59"/>
      <c r="J27" s="60" t="s">
        <v>23</v>
      </c>
    </row>
    <row r="28" spans="2:10" x14ac:dyDescent="0.25">
      <c r="B28" s="9"/>
      <c r="C28" s="22"/>
      <c r="D28" s="22"/>
      <c r="E28" s="22"/>
      <c r="F28" s="22"/>
      <c r="G28" s="22"/>
      <c r="H28" s="22"/>
      <c r="I28" s="22"/>
      <c r="J28" s="43"/>
    </row>
    <row r="29" spans="2:10" ht="15.75" x14ac:dyDescent="0.25">
      <c r="B29" s="9"/>
      <c r="C29" s="61" t="s">
        <v>48</v>
      </c>
      <c r="D29" s="22"/>
      <c r="E29" s="22"/>
      <c r="F29" s="22"/>
      <c r="G29" s="22"/>
      <c r="H29" s="22"/>
      <c r="I29" s="22"/>
      <c r="J29" s="62">
        <f>J35</f>
        <v>0</v>
      </c>
    </row>
    <row r="30" spans="2:10" x14ac:dyDescent="0.25">
      <c r="B30" s="9"/>
      <c r="C30" s="63"/>
      <c r="D30" s="28" t="s">
        <v>40</v>
      </c>
      <c r="E30" s="29"/>
      <c r="F30" s="29"/>
      <c r="G30" s="29"/>
      <c r="H30" s="29"/>
      <c r="I30" s="29"/>
      <c r="J30" s="64">
        <f>J36</f>
        <v>0</v>
      </c>
    </row>
    <row r="31" spans="2:10" x14ac:dyDescent="0.25">
      <c r="B31" s="9"/>
      <c r="C31" s="65"/>
      <c r="D31" s="30" t="s">
        <v>41</v>
      </c>
      <c r="E31" s="31"/>
      <c r="F31" s="31"/>
      <c r="G31" s="31"/>
      <c r="H31" s="31"/>
      <c r="I31" s="31"/>
      <c r="J31" s="66">
        <f>J37</f>
        <v>0</v>
      </c>
    </row>
    <row r="32" spans="2:10" x14ac:dyDescent="0.25">
      <c r="B32" s="9"/>
      <c r="J32" s="11"/>
    </row>
    <row r="33" spans="2:10" x14ac:dyDescent="0.25">
      <c r="B33" s="9"/>
      <c r="C33" s="22"/>
      <c r="D33" s="22"/>
      <c r="E33" s="22"/>
      <c r="F33" s="22"/>
      <c r="G33" s="22"/>
      <c r="H33" s="22"/>
      <c r="I33" s="22"/>
      <c r="J33" s="43"/>
    </row>
    <row r="34" spans="2:10" x14ac:dyDescent="0.25">
      <c r="B34" s="9"/>
      <c r="C34" s="32" t="s">
        <v>24</v>
      </c>
      <c r="D34" s="33" t="s">
        <v>25</v>
      </c>
      <c r="E34" s="33" t="s">
        <v>35</v>
      </c>
      <c r="F34" s="33" t="s">
        <v>11</v>
      </c>
      <c r="G34" s="33" t="s">
        <v>26</v>
      </c>
      <c r="H34" s="33" t="s">
        <v>27</v>
      </c>
      <c r="I34" s="33" t="s">
        <v>28</v>
      </c>
      <c r="J34" s="67" t="s">
        <v>23</v>
      </c>
    </row>
    <row r="35" spans="2:10" ht="15.75" x14ac:dyDescent="0.25">
      <c r="B35" s="9"/>
      <c r="C35" s="68" t="s">
        <v>29</v>
      </c>
      <c r="D35" s="22"/>
      <c r="E35" s="22"/>
      <c r="F35" s="22"/>
      <c r="G35" s="22"/>
      <c r="H35" s="22"/>
      <c r="I35" s="22"/>
      <c r="J35" s="69">
        <f>J36</f>
        <v>0</v>
      </c>
    </row>
    <row r="36" spans="2:10" ht="15.75" x14ac:dyDescent="0.25">
      <c r="B36" s="9"/>
      <c r="C36" s="70"/>
      <c r="D36" s="71" t="s">
        <v>30</v>
      </c>
      <c r="E36" s="72" t="s">
        <v>42</v>
      </c>
      <c r="F36" s="72" t="s">
        <v>31</v>
      </c>
      <c r="G36" s="70"/>
      <c r="H36" s="70"/>
      <c r="I36" s="73"/>
      <c r="J36" s="74">
        <f>J37</f>
        <v>0</v>
      </c>
    </row>
    <row r="37" spans="2:10" x14ac:dyDescent="0.25">
      <c r="B37" s="9"/>
      <c r="C37" s="70"/>
      <c r="D37" s="71" t="s">
        <v>30</v>
      </c>
      <c r="E37" s="75" t="s">
        <v>33</v>
      </c>
      <c r="F37" s="75" t="s">
        <v>43</v>
      </c>
      <c r="G37" s="70"/>
      <c r="H37" s="70"/>
      <c r="I37" s="73"/>
      <c r="J37" s="76">
        <f>SUM(J38:J50)</f>
        <v>0</v>
      </c>
    </row>
    <row r="38" spans="2:10" ht="48" x14ac:dyDescent="0.25">
      <c r="B38" s="9"/>
      <c r="C38" s="34">
        <v>1</v>
      </c>
      <c r="D38" s="34" t="s">
        <v>34</v>
      </c>
      <c r="E38" s="35" t="s">
        <v>58</v>
      </c>
      <c r="F38" s="39" t="s">
        <v>104</v>
      </c>
      <c r="G38" s="36" t="s">
        <v>32</v>
      </c>
      <c r="H38" s="37">
        <v>2</v>
      </c>
      <c r="I38" s="38">
        <v>0</v>
      </c>
      <c r="J38" s="77">
        <f t="shared" ref="J38:J50" si="0">ROUND(I38*H38,2)</f>
        <v>0</v>
      </c>
    </row>
    <row r="39" spans="2:10" ht="48" x14ac:dyDescent="0.25">
      <c r="B39" s="9"/>
      <c r="C39" s="34">
        <v>2</v>
      </c>
      <c r="D39" s="34" t="s">
        <v>34</v>
      </c>
      <c r="E39" s="35" t="s">
        <v>58</v>
      </c>
      <c r="F39" s="39" t="s">
        <v>59</v>
      </c>
      <c r="G39" s="36" t="s">
        <v>32</v>
      </c>
      <c r="H39" s="37">
        <v>1</v>
      </c>
      <c r="I39" s="38">
        <v>0</v>
      </c>
      <c r="J39" s="77">
        <f t="shared" si="0"/>
        <v>0</v>
      </c>
    </row>
    <row r="40" spans="2:10" ht="84" x14ac:dyDescent="0.25">
      <c r="B40" s="9"/>
      <c r="C40" s="34">
        <v>3</v>
      </c>
      <c r="D40" s="34" t="s">
        <v>34</v>
      </c>
      <c r="E40" s="35" t="s">
        <v>37</v>
      </c>
      <c r="F40" s="39" t="s">
        <v>105</v>
      </c>
      <c r="G40" s="36" t="s">
        <v>32</v>
      </c>
      <c r="H40" s="37">
        <v>3</v>
      </c>
      <c r="I40" s="38">
        <v>0</v>
      </c>
      <c r="J40" s="77">
        <f t="shared" si="0"/>
        <v>0</v>
      </c>
    </row>
    <row r="41" spans="2:10" ht="84" x14ac:dyDescent="0.25">
      <c r="B41" s="9"/>
      <c r="C41" s="34">
        <v>4</v>
      </c>
      <c r="D41" s="34" t="s">
        <v>34</v>
      </c>
      <c r="E41" s="35" t="s">
        <v>60</v>
      </c>
      <c r="F41" s="39" t="s">
        <v>74</v>
      </c>
      <c r="G41" s="36" t="s">
        <v>32</v>
      </c>
      <c r="H41" s="37">
        <v>4</v>
      </c>
      <c r="I41" s="38">
        <v>0</v>
      </c>
      <c r="J41" s="77">
        <f t="shared" si="0"/>
        <v>0</v>
      </c>
    </row>
    <row r="42" spans="2:10" ht="84" x14ac:dyDescent="0.25">
      <c r="B42" s="9"/>
      <c r="C42" s="34">
        <v>5</v>
      </c>
      <c r="D42" s="34" t="s">
        <v>34</v>
      </c>
      <c r="E42" s="35" t="s">
        <v>60</v>
      </c>
      <c r="F42" s="39" t="s">
        <v>83</v>
      </c>
      <c r="G42" s="36" t="s">
        <v>32</v>
      </c>
      <c r="H42" s="37">
        <v>2</v>
      </c>
      <c r="I42" s="38">
        <v>0</v>
      </c>
      <c r="J42" s="77">
        <f t="shared" si="0"/>
        <v>0</v>
      </c>
    </row>
    <row r="43" spans="2:10" ht="24" x14ac:dyDescent="0.25">
      <c r="B43" s="9"/>
      <c r="C43" s="34">
        <v>6</v>
      </c>
      <c r="D43" s="34" t="s">
        <v>34</v>
      </c>
      <c r="E43" s="35" t="s">
        <v>109</v>
      </c>
      <c r="F43" s="39" t="s">
        <v>106</v>
      </c>
      <c r="G43" s="36" t="s">
        <v>32</v>
      </c>
      <c r="H43" s="37">
        <v>1</v>
      </c>
      <c r="I43" s="38">
        <v>0</v>
      </c>
      <c r="J43" s="77">
        <f t="shared" si="0"/>
        <v>0</v>
      </c>
    </row>
    <row r="44" spans="2:10" ht="24" x14ac:dyDescent="0.25">
      <c r="B44" s="9"/>
      <c r="C44" s="34">
        <v>7</v>
      </c>
      <c r="D44" s="34" t="s">
        <v>34</v>
      </c>
      <c r="E44" s="35" t="s">
        <v>61</v>
      </c>
      <c r="F44" s="39" t="s">
        <v>63</v>
      </c>
      <c r="G44" s="36" t="s">
        <v>32</v>
      </c>
      <c r="H44" s="37">
        <v>1</v>
      </c>
      <c r="I44" s="38">
        <v>0</v>
      </c>
      <c r="J44" s="77">
        <f t="shared" si="0"/>
        <v>0</v>
      </c>
    </row>
    <row r="45" spans="2:10" ht="72" x14ac:dyDescent="0.25">
      <c r="B45" s="9"/>
      <c r="C45" s="34">
        <v>8</v>
      </c>
      <c r="D45" s="34" t="s">
        <v>34</v>
      </c>
      <c r="E45" s="35" t="s">
        <v>64</v>
      </c>
      <c r="F45" s="39" t="s">
        <v>107</v>
      </c>
      <c r="G45" s="36" t="s">
        <v>32</v>
      </c>
      <c r="H45" s="37">
        <v>3</v>
      </c>
      <c r="I45" s="38">
        <v>0</v>
      </c>
      <c r="J45" s="77">
        <f t="shared" si="0"/>
        <v>0</v>
      </c>
    </row>
    <row r="46" spans="2:10" ht="84" x14ac:dyDescent="0.25">
      <c r="B46" s="9"/>
      <c r="C46" s="34">
        <v>9</v>
      </c>
      <c r="D46" s="34" t="s">
        <v>34</v>
      </c>
      <c r="E46" s="35" t="s">
        <v>66</v>
      </c>
      <c r="F46" s="39" t="s">
        <v>108</v>
      </c>
      <c r="G46" s="36" t="s">
        <v>32</v>
      </c>
      <c r="H46" s="37">
        <v>1</v>
      </c>
      <c r="I46" s="38">
        <v>0</v>
      </c>
      <c r="J46" s="77">
        <f t="shared" si="0"/>
        <v>0</v>
      </c>
    </row>
    <row r="47" spans="2:10" ht="72" x14ac:dyDescent="0.25">
      <c r="B47" s="9"/>
      <c r="C47" s="34">
        <v>10</v>
      </c>
      <c r="D47" s="34" t="s">
        <v>34</v>
      </c>
      <c r="E47" s="35" t="s">
        <v>66</v>
      </c>
      <c r="F47" s="39" t="s">
        <v>67</v>
      </c>
      <c r="G47" s="36" t="s">
        <v>32</v>
      </c>
      <c r="H47" s="37">
        <v>1</v>
      </c>
      <c r="I47" s="38">
        <v>0</v>
      </c>
      <c r="J47" s="77">
        <f t="shared" si="0"/>
        <v>0</v>
      </c>
    </row>
    <row r="48" spans="2:10" ht="72" x14ac:dyDescent="0.25">
      <c r="B48" s="9"/>
      <c r="C48" s="34">
        <v>11</v>
      </c>
      <c r="D48" s="34" t="s">
        <v>34</v>
      </c>
      <c r="E48" s="35" t="s">
        <v>66</v>
      </c>
      <c r="F48" s="39" t="s">
        <v>68</v>
      </c>
      <c r="G48" s="36"/>
      <c r="H48" s="37">
        <v>1</v>
      </c>
      <c r="I48" s="38">
        <v>0</v>
      </c>
      <c r="J48" s="77">
        <f t="shared" si="0"/>
        <v>0</v>
      </c>
    </row>
    <row r="49" spans="2:10" ht="24" x14ac:dyDescent="0.25">
      <c r="B49" s="9"/>
      <c r="C49" s="34">
        <v>12</v>
      </c>
      <c r="D49" s="34" t="s">
        <v>34</v>
      </c>
      <c r="E49" s="35" t="s">
        <v>69</v>
      </c>
      <c r="F49" s="39" t="s">
        <v>70</v>
      </c>
      <c r="G49" s="36"/>
      <c r="H49" s="37">
        <v>1</v>
      </c>
      <c r="I49" s="38">
        <v>0</v>
      </c>
      <c r="J49" s="77">
        <f t="shared" si="0"/>
        <v>0</v>
      </c>
    </row>
    <row r="50" spans="2:10" ht="24" x14ac:dyDescent="0.25">
      <c r="B50" s="14"/>
      <c r="C50" s="78">
        <v>13</v>
      </c>
      <c r="D50" s="78" t="s">
        <v>34</v>
      </c>
      <c r="E50" s="79" t="s">
        <v>56</v>
      </c>
      <c r="F50" s="80" t="s">
        <v>120</v>
      </c>
      <c r="G50" s="81"/>
      <c r="H50" s="82">
        <v>1</v>
      </c>
      <c r="I50" s="83">
        <v>0</v>
      </c>
      <c r="J50" s="84">
        <f t="shared" si="0"/>
        <v>0</v>
      </c>
    </row>
  </sheetData>
  <mergeCells count="7">
    <mergeCell ref="D6:G7"/>
    <mergeCell ref="D8:G8"/>
    <mergeCell ref="D14:F14"/>
    <mergeCell ref="I14:J14"/>
    <mergeCell ref="D15:F15"/>
    <mergeCell ref="I15:J15"/>
    <mergeCell ref="D10:I10"/>
  </mergeCells>
  <pageMargins left="0.25" right="0.25" top="0.75" bottom="0.75" header="0.3" footer="0.3"/>
  <pageSetup paperSize="9" scale="64" fitToHeight="0" orientation="portrait" horizontalDpi="0" verticalDpi="0" r:id="rId1"/>
  <ignoredErrors>
    <ignoredError sqref="D14:J15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EF9229-E11A-438A-B0E4-29016C6753E8}">
  <sheetPr>
    <pageSetUpPr fitToPage="1"/>
  </sheetPr>
  <dimension ref="B2:J49"/>
  <sheetViews>
    <sheetView zoomScaleNormal="100" workbookViewId="0">
      <selection activeCell="C3" sqref="C3"/>
    </sheetView>
  </sheetViews>
  <sheetFormatPr defaultRowHeight="15" x14ac:dyDescent="0.25"/>
  <cols>
    <col min="1" max="1" width="4.7109375" customWidth="1"/>
    <col min="2" max="2" width="5.140625" customWidth="1"/>
    <col min="3" max="3" width="12.5703125" customWidth="1"/>
    <col min="5" max="5" width="11.7109375" bestFit="1" customWidth="1"/>
    <col min="6" max="6" width="66.42578125" bestFit="1" customWidth="1"/>
    <col min="9" max="9" width="14.7109375" bestFit="1" customWidth="1"/>
    <col min="10" max="10" width="16.28515625" bestFit="1" customWidth="1"/>
  </cols>
  <sheetData>
    <row r="2" spans="2:10" x14ac:dyDescent="0.25">
      <c r="B2" s="6"/>
      <c r="C2" s="7"/>
      <c r="D2" s="7"/>
      <c r="E2" s="7"/>
      <c r="F2" s="7"/>
      <c r="G2" s="7"/>
      <c r="H2" s="7"/>
      <c r="I2" s="7"/>
      <c r="J2" s="8"/>
    </row>
    <row r="3" spans="2:10" ht="18" x14ac:dyDescent="0.25">
      <c r="B3" s="9"/>
      <c r="C3" s="52" t="s">
        <v>39</v>
      </c>
      <c r="J3" s="11"/>
    </row>
    <row r="4" spans="2:10" x14ac:dyDescent="0.25">
      <c r="B4" s="9"/>
      <c r="J4" s="11"/>
    </row>
    <row r="5" spans="2:10" x14ac:dyDescent="0.25">
      <c r="B5" s="9"/>
      <c r="J5" s="11"/>
    </row>
    <row r="6" spans="2:10" ht="15" customHeight="1" x14ac:dyDescent="0.25">
      <c r="B6" s="9"/>
      <c r="C6" s="42" t="s">
        <v>0</v>
      </c>
      <c r="D6" s="95" t="str">
        <f>'Rekapitulace dodávek'!E5</f>
        <v>Modernizace odborných učeben -  Základní škola a Mateřská škola Velký Újezd, okres Olomouc, příspěvková organizace, Navrátilova 321, 783 55 Velký Újezd - Nábytková část</v>
      </c>
      <c r="E6" s="95"/>
      <c r="F6" s="95"/>
      <c r="G6" s="95"/>
      <c r="J6" s="11"/>
    </row>
    <row r="7" spans="2:10" x14ac:dyDescent="0.25">
      <c r="B7" s="9"/>
      <c r="D7" s="95"/>
      <c r="E7" s="95"/>
      <c r="F7" s="95"/>
      <c r="G7" s="95"/>
      <c r="H7" s="22"/>
      <c r="I7" s="22"/>
      <c r="J7" s="43"/>
    </row>
    <row r="8" spans="2:10" x14ac:dyDescent="0.25">
      <c r="B8" s="9"/>
      <c r="C8" s="42" t="s">
        <v>19</v>
      </c>
      <c r="D8" s="96" t="str">
        <f>'Rekapitulace dodávek'!E44</f>
        <v>Odborná učebna informatiky a matematiky pro 1. stupeň</v>
      </c>
      <c r="E8" s="97"/>
      <c r="F8" s="97"/>
      <c r="G8" s="97"/>
      <c r="H8" s="22"/>
      <c r="I8" s="22"/>
      <c r="J8" s="43"/>
    </row>
    <row r="9" spans="2:10" x14ac:dyDescent="0.25">
      <c r="B9" s="9"/>
      <c r="C9" s="22"/>
      <c r="D9" s="22"/>
      <c r="E9" s="22"/>
      <c r="F9" s="22"/>
      <c r="G9" s="22"/>
      <c r="H9" s="22"/>
      <c r="I9" s="22"/>
      <c r="J9" s="43"/>
    </row>
    <row r="10" spans="2:10" x14ac:dyDescent="0.25">
      <c r="B10" s="9"/>
      <c r="C10" s="42" t="s">
        <v>20</v>
      </c>
      <c r="D10" s="98" t="str">
        <f>'Rekapitulace dodávek'!E7</f>
        <v>Základní škola a Mateřská škola Velký Újezd, okres Olomouc, příspěvková organizace, Navrátilova 321, 783 55 Velký Újezd</v>
      </c>
      <c r="E10" s="98"/>
      <c r="F10" s="98"/>
      <c r="G10" s="98"/>
      <c r="H10" s="98"/>
      <c r="I10" s="98"/>
      <c r="J10" s="43"/>
    </row>
    <row r="11" spans="2:10" x14ac:dyDescent="0.25">
      <c r="B11" s="9"/>
      <c r="C11" s="22"/>
      <c r="D11" s="22"/>
      <c r="E11" s="22"/>
      <c r="F11" s="22"/>
      <c r="G11" s="22"/>
      <c r="H11" s="22"/>
      <c r="I11" s="22"/>
      <c r="J11" s="43"/>
    </row>
    <row r="12" spans="2:10" x14ac:dyDescent="0.25">
      <c r="B12" s="9"/>
      <c r="C12" s="22"/>
      <c r="D12" s="44"/>
      <c r="E12" s="22"/>
      <c r="F12" s="22"/>
      <c r="G12" s="22"/>
      <c r="H12" s="42"/>
      <c r="I12" s="44"/>
      <c r="J12" s="43"/>
    </row>
    <row r="13" spans="2:10" x14ac:dyDescent="0.25">
      <c r="B13" s="9"/>
      <c r="C13" s="22"/>
      <c r="D13" s="22"/>
      <c r="E13" s="22"/>
      <c r="F13" s="22"/>
      <c r="G13" s="22"/>
      <c r="H13" s="22"/>
      <c r="I13" s="22"/>
      <c r="J13" s="43"/>
    </row>
    <row r="14" spans="2:10" x14ac:dyDescent="0.25">
      <c r="B14" s="9"/>
      <c r="C14" s="42" t="s">
        <v>15</v>
      </c>
      <c r="D14" s="91">
        <f>'Rekapitulace dodávek'!E10</f>
        <v>0</v>
      </c>
      <c r="E14" s="91"/>
      <c r="F14" s="91"/>
      <c r="G14" s="22"/>
      <c r="H14" s="42" t="s">
        <v>16</v>
      </c>
      <c r="I14" s="91">
        <f>'Rekapitulace dodávek'!N10</f>
        <v>0</v>
      </c>
      <c r="J14" s="94"/>
    </row>
    <row r="15" spans="2:10" x14ac:dyDescent="0.25">
      <c r="B15" s="9"/>
      <c r="C15" s="22"/>
      <c r="D15" s="91">
        <f>'Rekapitulace dodávek'!E11</f>
        <v>0</v>
      </c>
      <c r="E15" s="91"/>
      <c r="F15" s="91"/>
      <c r="G15" s="45"/>
      <c r="H15" s="42" t="s">
        <v>17</v>
      </c>
      <c r="I15" s="91">
        <f>'Rekapitulace dodávek'!N11</f>
        <v>0</v>
      </c>
      <c r="J15" s="94"/>
    </row>
    <row r="16" spans="2:10" x14ac:dyDescent="0.25">
      <c r="B16" s="9"/>
      <c r="C16" s="22"/>
      <c r="D16" s="22"/>
      <c r="E16" s="22"/>
      <c r="F16" s="22"/>
      <c r="G16" s="22"/>
      <c r="H16" s="22"/>
      <c r="I16" s="22"/>
      <c r="J16" s="43"/>
    </row>
    <row r="17" spans="2:10" x14ac:dyDescent="0.25">
      <c r="B17" s="9"/>
      <c r="C17" s="23"/>
      <c r="D17" s="23"/>
      <c r="E17" s="23"/>
      <c r="F17" s="23"/>
      <c r="G17" s="23"/>
      <c r="H17" s="23"/>
      <c r="I17" s="23"/>
      <c r="J17" s="46"/>
    </row>
    <row r="18" spans="2:10" ht="15.75" x14ac:dyDescent="0.25">
      <c r="B18" s="9"/>
      <c r="C18" s="53" t="s">
        <v>1</v>
      </c>
      <c r="D18" s="22"/>
      <c r="E18" s="22"/>
      <c r="F18" s="22"/>
      <c r="G18" s="22"/>
      <c r="H18" s="22"/>
      <c r="I18" s="47">
        <f>J29</f>
        <v>0</v>
      </c>
      <c r="J18" s="43"/>
    </row>
    <row r="19" spans="2:10" x14ac:dyDescent="0.25">
      <c r="B19" s="9"/>
      <c r="C19" s="23"/>
      <c r="D19" s="23"/>
      <c r="E19" s="23"/>
      <c r="F19" s="23"/>
      <c r="G19" s="23"/>
      <c r="H19" s="23"/>
      <c r="I19" s="23"/>
      <c r="J19" s="46"/>
    </row>
    <row r="20" spans="2:10" x14ac:dyDescent="0.25">
      <c r="B20" s="9"/>
      <c r="C20" s="22"/>
      <c r="D20" s="22"/>
      <c r="E20" s="48" t="s">
        <v>4</v>
      </c>
      <c r="F20" s="22"/>
      <c r="G20" s="22"/>
      <c r="H20" s="48" t="s">
        <v>3</v>
      </c>
      <c r="I20" s="48" t="s">
        <v>5</v>
      </c>
      <c r="J20" s="43"/>
    </row>
    <row r="21" spans="2:10" x14ac:dyDescent="0.25">
      <c r="B21" s="9"/>
      <c r="C21" s="54" t="s">
        <v>21</v>
      </c>
      <c r="D21" s="42" t="s">
        <v>14</v>
      </c>
      <c r="E21" s="49">
        <f>ROUND((SUM(J35)),  2)</f>
        <v>0</v>
      </c>
      <c r="F21" s="22"/>
      <c r="G21" s="22"/>
      <c r="H21" s="50">
        <v>0.21</v>
      </c>
      <c r="I21" s="49">
        <f>ROUND(((SUM(J29))*H21),  2)</f>
        <v>0</v>
      </c>
      <c r="J21" s="43"/>
    </row>
    <row r="22" spans="2:10" x14ac:dyDescent="0.25">
      <c r="B22" s="9"/>
      <c r="C22" s="22"/>
      <c r="D22" s="22"/>
      <c r="E22" s="22"/>
      <c r="F22" s="22"/>
      <c r="G22" s="22"/>
      <c r="H22" s="22"/>
      <c r="I22" s="22"/>
      <c r="J22" s="43"/>
    </row>
    <row r="23" spans="2:10" ht="15.75" x14ac:dyDescent="0.25">
      <c r="B23" s="9"/>
      <c r="C23" s="55" t="s">
        <v>6</v>
      </c>
      <c r="D23" s="24"/>
      <c r="E23" s="24"/>
      <c r="F23" s="25" t="s">
        <v>7</v>
      </c>
      <c r="G23" s="26" t="s">
        <v>8</v>
      </c>
      <c r="H23" s="24"/>
      <c r="I23" s="27">
        <f>SUM(I18:I21)</f>
        <v>0</v>
      </c>
      <c r="J23" s="51"/>
    </row>
    <row r="24" spans="2:10" x14ac:dyDescent="0.25">
      <c r="B24" s="14"/>
      <c r="C24" s="15"/>
      <c r="D24" s="15"/>
      <c r="E24" s="15"/>
      <c r="F24" s="15"/>
      <c r="G24" s="15"/>
      <c r="H24" s="15"/>
      <c r="I24" s="15"/>
      <c r="J24" s="16"/>
    </row>
    <row r="25" spans="2:10" x14ac:dyDescent="0.25">
      <c r="C25" s="22"/>
      <c r="D25" s="22"/>
      <c r="E25" s="22"/>
      <c r="F25" s="22"/>
      <c r="G25" s="22"/>
      <c r="H25" s="22"/>
      <c r="I25" s="22"/>
      <c r="J25" s="22"/>
    </row>
    <row r="26" spans="2:10" x14ac:dyDescent="0.25">
      <c r="B26" s="6"/>
      <c r="C26" s="56"/>
      <c r="D26" s="56"/>
      <c r="E26" s="56"/>
      <c r="F26" s="56"/>
      <c r="G26" s="56"/>
      <c r="H26" s="56"/>
      <c r="I26" s="56"/>
      <c r="J26" s="57"/>
    </row>
    <row r="27" spans="2:10" x14ac:dyDescent="0.25">
      <c r="B27" s="9"/>
      <c r="C27" s="58" t="s">
        <v>22</v>
      </c>
      <c r="D27" s="59"/>
      <c r="E27" s="59"/>
      <c r="F27" s="59"/>
      <c r="G27" s="59"/>
      <c r="H27" s="59"/>
      <c r="I27" s="59"/>
      <c r="J27" s="60" t="s">
        <v>23</v>
      </c>
    </row>
    <row r="28" spans="2:10" x14ac:dyDescent="0.25">
      <c r="B28" s="9"/>
      <c r="C28" s="22"/>
      <c r="D28" s="22"/>
      <c r="E28" s="22"/>
      <c r="F28" s="22"/>
      <c r="G28" s="22"/>
      <c r="H28" s="22"/>
      <c r="I28" s="22"/>
      <c r="J28" s="43"/>
    </row>
    <row r="29" spans="2:10" ht="15.75" x14ac:dyDescent="0.25">
      <c r="B29" s="9"/>
      <c r="C29" s="61" t="s">
        <v>48</v>
      </c>
      <c r="D29" s="22"/>
      <c r="E29" s="22"/>
      <c r="F29" s="22"/>
      <c r="G29" s="22"/>
      <c r="H29" s="22"/>
      <c r="I29" s="22"/>
      <c r="J29" s="62">
        <f>J35</f>
        <v>0</v>
      </c>
    </row>
    <row r="30" spans="2:10" x14ac:dyDescent="0.25">
      <c r="B30" s="9"/>
      <c r="C30" s="63"/>
      <c r="D30" s="28" t="s">
        <v>40</v>
      </c>
      <c r="E30" s="29"/>
      <c r="F30" s="29"/>
      <c r="G30" s="29"/>
      <c r="H30" s="29"/>
      <c r="I30" s="29"/>
      <c r="J30" s="64">
        <f>J36</f>
        <v>0</v>
      </c>
    </row>
    <row r="31" spans="2:10" x14ac:dyDescent="0.25">
      <c r="B31" s="9"/>
      <c r="C31" s="65"/>
      <c r="D31" s="30" t="s">
        <v>41</v>
      </c>
      <c r="E31" s="31"/>
      <c r="F31" s="31"/>
      <c r="G31" s="31"/>
      <c r="H31" s="31"/>
      <c r="I31" s="31"/>
      <c r="J31" s="66">
        <f>J37</f>
        <v>0</v>
      </c>
    </row>
    <row r="32" spans="2:10" x14ac:dyDescent="0.25">
      <c r="B32" s="9"/>
      <c r="J32" s="11"/>
    </row>
    <row r="33" spans="2:10" x14ac:dyDescent="0.25">
      <c r="B33" s="9"/>
      <c r="C33" s="22"/>
      <c r="D33" s="22"/>
      <c r="E33" s="22"/>
      <c r="F33" s="22"/>
      <c r="G33" s="22"/>
      <c r="H33" s="22"/>
      <c r="I33" s="22"/>
      <c r="J33" s="43"/>
    </row>
    <row r="34" spans="2:10" x14ac:dyDescent="0.25">
      <c r="B34" s="9"/>
      <c r="C34" s="32" t="s">
        <v>24</v>
      </c>
      <c r="D34" s="33" t="s">
        <v>25</v>
      </c>
      <c r="E34" s="33" t="s">
        <v>35</v>
      </c>
      <c r="F34" s="33" t="s">
        <v>11</v>
      </c>
      <c r="G34" s="33" t="s">
        <v>26</v>
      </c>
      <c r="H34" s="33" t="s">
        <v>27</v>
      </c>
      <c r="I34" s="33" t="s">
        <v>28</v>
      </c>
      <c r="J34" s="67" t="s">
        <v>23</v>
      </c>
    </row>
    <row r="35" spans="2:10" ht="15.75" x14ac:dyDescent="0.25">
      <c r="B35" s="9"/>
      <c r="C35" s="68" t="s">
        <v>29</v>
      </c>
      <c r="D35" s="22"/>
      <c r="E35" s="22"/>
      <c r="F35" s="22"/>
      <c r="G35" s="22"/>
      <c r="H35" s="22"/>
      <c r="I35" s="22"/>
      <c r="J35" s="69">
        <f>J36</f>
        <v>0</v>
      </c>
    </row>
    <row r="36" spans="2:10" ht="15.75" x14ac:dyDescent="0.25">
      <c r="B36" s="9"/>
      <c r="C36" s="70"/>
      <c r="D36" s="71" t="s">
        <v>30</v>
      </c>
      <c r="E36" s="72" t="s">
        <v>42</v>
      </c>
      <c r="F36" s="72" t="s">
        <v>31</v>
      </c>
      <c r="G36" s="70"/>
      <c r="H36" s="70"/>
      <c r="I36" s="73"/>
      <c r="J36" s="74">
        <f>J37</f>
        <v>0</v>
      </c>
    </row>
    <row r="37" spans="2:10" x14ac:dyDescent="0.25">
      <c r="B37" s="9"/>
      <c r="C37" s="70"/>
      <c r="D37" s="71" t="s">
        <v>30</v>
      </c>
      <c r="E37" s="75" t="s">
        <v>33</v>
      </c>
      <c r="F37" s="75" t="s">
        <v>43</v>
      </c>
      <c r="G37" s="70"/>
      <c r="H37" s="70"/>
      <c r="I37" s="73"/>
      <c r="J37" s="76">
        <f>SUM(J38:J49)</f>
        <v>0</v>
      </c>
    </row>
    <row r="38" spans="2:10" ht="168" x14ac:dyDescent="0.25">
      <c r="B38" s="9"/>
      <c r="C38" s="34">
        <v>1</v>
      </c>
      <c r="D38" s="34" t="s">
        <v>34</v>
      </c>
      <c r="E38" s="35" t="s">
        <v>36</v>
      </c>
      <c r="F38" s="39" t="s">
        <v>110</v>
      </c>
      <c r="G38" s="36" t="s">
        <v>32</v>
      </c>
      <c r="H38" s="37">
        <v>1</v>
      </c>
      <c r="I38" s="38">
        <v>0</v>
      </c>
      <c r="J38" s="77">
        <f t="shared" ref="J38:J49" si="0">ROUND(I38*H38,2)</f>
        <v>0</v>
      </c>
    </row>
    <row r="39" spans="2:10" ht="84" x14ac:dyDescent="0.25">
      <c r="B39" s="9"/>
      <c r="C39" s="34">
        <v>2</v>
      </c>
      <c r="D39" s="34" t="s">
        <v>34</v>
      </c>
      <c r="E39" s="35" t="s">
        <v>38</v>
      </c>
      <c r="F39" s="39" t="s">
        <v>123</v>
      </c>
      <c r="G39" s="36" t="s">
        <v>32</v>
      </c>
      <c r="H39" s="37">
        <v>28</v>
      </c>
      <c r="I39" s="38">
        <v>0</v>
      </c>
      <c r="J39" s="77">
        <f t="shared" si="0"/>
        <v>0</v>
      </c>
    </row>
    <row r="40" spans="2:10" ht="96" x14ac:dyDescent="0.25">
      <c r="B40" s="9"/>
      <c r="C40" s="34">
        <v>3</v>
      </c>
      <c r="D40" s="34" t="s">
        <v>34</v>
      </c>
      <c r="E40" s="35" t="s">
        <v>55</v>
      </c>
      <c r="F40" s="39" t="s">
        <v>119</v>
      </c>
      <c r="G40" s="36" t="s">
        <v>32</v>
      </c>
      <c r="H40" s="37">
        <v>28</v>
      </c>
      <c r="I40" s="38">
        <v>0</v>
      </c>
      <c r="J40" s="77">
        <f t="shared" si="0"/>
        <v>0</v>
      </c>
    </row>
    <row r="41" spans="2:10" ht="84" x14ac:dyDescent="0.25">
      <c r="B41" s="9"/>
      <c r="C41" s="34">
        <v>4</v>
      </c>
      <c r="D41" s="34" t="s">
        <v>34</v>
      </c>
      <c r="E41" s="35" t="s">
        <v>37</v>
      </c>
      <c r="F41" s="39" t="s">
        <v>111</v>
      </c>
      <c r="G41" s="36" t="s">
        <v>32</v>
      </c>
      <c r="H41" s="37">
        <v>1</v>
      </c>
      <c r="I41" s="38">
        <v>0</v>
      </c>
      <c r="J41" s="77">
        <f t="shared" si="0"/>
        <v>0</v>
      </c>
    </row>
    <row r="42" spans="2:10" ht="108" x14ac:dyDescent="0.25">
      <c r="B42" s="9"/>
      <c r="C42" s="34">
        <v>5</v>
      </c>
      <c r="D42" s="34" t="s">
        <v>34</v>
      </c>
      <c r="E42" s="35" t="s">
        <v>66</v>
      </c>
      <c r="F42" s="39" t="s">
        <v>112</v>
      </c>
      <c r="G42" s="36" t="s">
        <v>32</v>
      </c>
      <c r="H42" s="37">
        <v>3</v>
      </c>
      <c r="I42" s="38">
        <v>0</v>
      </c>
      <c r="J42" s="77">
        <f t="shared" si="0"/>
        <v>0</v>
      </c>
    </row>
    <row r="43" spans="2:10" ht="72" x14ac:dyDescent="0.25">
      <c r="B43" s="9"/>
      <c r="C43" s="34">
        <v>6</v>
      </c>
      <c r="D43" s="34" t="s">
        <v>34</v>
      </c>
      <c r="E43" s="35" t="s">
        <v>66</v>
      </c>
      <c r="F43" s="39" t="s">
        <v>72</v>
      </c>
      <c r="G43" s="36" t="s">
        <v>32</v>
      </c>
      <c r="H43" s="37">
        <v>2</v>
      </c>
      <c r="I43" s="38">
        <v>0</v>
      </c>
      <c r="J43" s="77">
        <f t="shared" si="0"/>
        <v>0</v>
      </c>
    </row>
    <row r="44" spans="2:10" ht="72" x14ac:dyDescent="0.25">
      <c r="B44" s="9"/>
      <c r="C44" s="34">
        <v>7</v>
      </c>
      <c r="D44" s="34" t="s">
        <v>34</v>
      </c>
      <c r="E44" s="35" t="s">
        <v>66</v>
      </c>
      <c r="F44" s="39" t="s">
        <v>73</v>
      </c>
      <c r="G44" s="36" t="s">
        <v>32</v>
      </c>
      <c r="H44" s="37">
        <v>2</v>
      </c>
      <c r="I44" s="38">
        <v>0</v>
      </c>
      <c r="J44" s="77">
        <f t="shared" si="0"/>
        <v>0</v>
      </c>
    </row>
    <row r="45" spans="2:10" ht="84" x14ac:dyDescent="0.25">
      <c r="B45" s="9"/>
      <c r="C45" s="34">
        <v>8</v>
      </c>
      <c r="D45" s="34" t="s">
        <v>34</v>
      </c>
      <c r="E45" s="35" t="s">
        <v>66</v>
      </c>
      <c r="F45" s="39" t="s">
        <v>74</v>
      </c>
      <c r="G45" s="36" t="s">
        <v>32</v>
      </c>
      <c r="H45" s="37">
        <v>4</v>
      </c>
      <c r="I45" s="38">
        <v>0</v>
      </c>
      <c r="J45" s="77">
        <f t="shared" si="0"/>
        <v>0</v>
      </c>
    </row>
    <row r="46" spans="2:10" ht="24" x14ac:dyDescent="0.25">
      <c r="B46" s="9"/>
      <c r="C46" s="34">
        <v>9</v>
      </c>
      <c r="D46" s="34" t="s">
        <v>34</v>
      </c>
      <c r="E46" s="35" t="s">
        <v>69</v>
      </c>
      <c r="F46" s="39" t="s">
        <v>75</v>
      </c>
      <c r="G46" s="36" t="s">
        <v>32</v>
      </c>
      <c r="H46" s="37">
        <v>1</v>
      </c>
      <c r="I46" s="38">
        <v>0</v>
      </c>
      <c r="J46" s="77">
        <f t="shared" si="0"/>
        <v>0</v>
      </c>
    </row>
    <row r="47" spans="2:10" ht="24" x14ac:dyDescent="0.25">
      <c r="B47" s="9"/>
      <c r="C47" s="34">
        <v>10</v>
      </c>
      <c r="D47" s="34" t="s">
        <v>34</v>
      </c>
      <c r="E47" s="35" t="s">
        <v>76</v>
      </c>
      <c r="F47" s="39" t="s">
        <v>77</v>
      </c>
      <c r="G47" s="36" t="s">
        <v>32</v>
      </c>
      <c r="H47" s="37">
        <v>1</v>
      </c>
      <c r="I47" s="38">
        <v>0</v>
      </c>
      <c r="J47" s="77">
        <f t="shared" si="0"/>
        <v>0</v>
      </c>
    </row>
    <row r="48" spans="2:10" ht="36" x14ac:dyDescent="0.25">
      <c r="B48" s="9"/>
      <c r="C48" s="34">
        <v>11</v>
      </c>
      <c r="D48" s="34" t="s">
        <v>34</v>
      </c>
      <c r="E48" s="35" t="s">
        <v>78</v>
      </c>
      <c r="F48" s="39" t="s">
        <v>79</v>
      </c>
      <c r="G48" s="36" t="s">
        <v>32</v>
      </c>
      <c r="H48" s="37">
        <v>1</v>
      </c>
      <c r="I48" s="38">
        <v>0</v>
      </c>
      <c r="J48" s="77">
        <f t="shared" si="0"/>
        <v>0</v>
      </c>
    </row>
    <row r="49" spans="2:10" ht="24" x14ac:dyDescent="0.25">
      <c r="B49" s="14"/>
      <c r="C49" s="78">
        <v>12</v>
      </c>
      <c r="D49" s="78" t="s">
        <v>34</v>
      </c>
      <c r="E49" s="79" t="s">
        <v>56</v>
      </c>
      <c r="F49" s="80" t="s">
        <v>120</v>
      </c>
      <c r="G49" s="81" t="s">
        <v>32</v>
      </c>
      <c r="H49" s="82">
        <v>1</v>
      </c>
      <c r="I49" s="83">
        <v>0</v>
      </c>
      <c r="J49" s="84">
        <f t="shared" si="0"/>
        <v>0</v>
      </c>
    </row>
  </sheetData>
  <mergeCells count="7">
    <mergeCell ref="D6:G7"/>
    <mergeCell ref="D8:G8"/>
    <mergeCell ref="D14:F14"/>
    <mergeCell ref="I14:J14"/>
    <mergeCell ref="D15:F15"/>
    <mergeCell ref="I15:J15"/>
    <mergeCell ref="D10:I10"/>
  </mergeCells>
  <pageMargins left="0.25" right="0.25" top="0.75" bottom="0.75" header="0.3" footer="0.3"/>
  <pageSetup paperSize="9" scale="64" fitToHeight="0" orientation="portrait" horizontalDpi="0" verticalDpi="0" r:id="rId1"/>
  <ignoredErrors>
    <ignoredError sqref="D14:J15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49F83-25F7-433E-BBEF-CB76350BBE8E}">
  <sheetPr>
    <pageSetUpPr fitToPage="1"/>
  </sheetPr>
  <dimension ref="B2:J58"/>
  <sheetViews>
    <sheetView zoomScaleNormal="100" workbookViewId="0">
      <selection activeCell="C3" sqref="C3"/>
    </sheetView>
  </sheetViews>
  <sheetFormatPr defaultRowHeight="15" x14ac:dyDescent="0.25"/>
  <cols>
    <col min="1" max="1" width="4.7109375" customWidth="1"/>
    <col min="2" max="2" width="5.140625" customWidth="1"/>
    <col min="3" max="3" width="12.5703125" customWidth="1"/>
    <col min="5" max="5" width="11.7109375" bestFit="1" customWidth="1"/>
    <col min="6" max="6" width="66.42578125" bestFit="1" customWidth="1"/>
    <col min="9" max="9" width="14.7109375" bestFit="1" customWidth="1"/>
    <col min="10" max="10" width="16.28515625" bestFit="1" customWidth="1"/>
  </cols>
  <sheetData>
    <row r="2" spans="2:10" x14ac:dyDescent="0.25">
      <c r="B2" s="6"/>
      <c r="C2" s="7"/>
      <c r="D2" s="7"/>
      <c r="E2" s="7"/>
      <c r="F2" s="7"/>
      <c r="G2" s="7"/>
      <c r="H2" s="7"/>
      <c r="I2" s="7"/>
      <c r="J2" s="8"/>
    </row>
    <row r="3" spans="2:10" ht="18" x14ac:dyDescent="0.25">
      <c r="B3" s="9"/>
      <c r="C3" s="52" t="s">
        <v>39</v>
      </c>
      <c r="J3" s="11"/>
    </row>
    <row r="4" spans="2:10" x14ac:dyDescent="0.25">
      <c r="B4" s="9"/>
      <c r="J4" s="11"/>
    </row>
    <row r="5" spans="2:10" x14ac:dyDescent="0.25">
      <c r="B5" s="9"/>
      <c r="J5" s="11"/>
    </row>
    <row r="6" spans="2:10" ht="15" customHeight="1" x14ac:dyDescent="0.25">
      <c r="B6" s="9"/>
      <c r="C6" s="42" t="s">
        <v>0</v>
      </c>
      <c r="D6" s="95" t="str">
        <f>'Rekapitulace dodávek'!E5</f>
        <v>Modernizace odborných učeben -  Základní škola a Mateřská škola Velký Újezd, okres Olomouc, příspěvková organizace, Navrátilova 321, 783 55 Velký Újezd - Nábytková část</v>
      </c>
      <c r="E6" s="95"/>
      <c r="F6" s="95"/>
      <c r="G6" s="95"/>
      <c r="J6" s="11"/>
    </row>
    <row r="7" spans="2:10" x14ac:dyDescent="0.25">
      <c r="B7" s="9"/>
      <c r="D7" s="95"/>
      <c r="E7" s="95"/>
      <c r="F7" s="95"/>
      <c r="G7" s="95"/>
      <c r="H7" s="22"/>
      <c r="I7" s="22"/>
      <c r="J7" s="43"/>
    </row>
    <row r="8" spans="2:10" x14ac:dyDescent="0.25">
      <c r="B8" s="9"/>
      <c r="C8" s="42" t="s">
        <v>19</v>
      </c>
      <c r="D8" s="96" t="str">
        <f>'Rekapitulace dodávek'!E46</f>
        <v>Kabinet informatiky a matematiky pro 1. stupeň</v>
      </c>
      <c r="E8" s="97"/>
      <c r="F8" s="97"/>
      <c r="G8" s="97"/>
      <c r="H8" s="22"/>
      <c r="I8" s="22"/>
      <c r="J8" s="43"/>
    </row>
    <row r="9" spans="2:10" x14ac:dyDescent="0.25">
      <c r="B9" s="9"/>
      <c r="C9" s="22"/>
      <c r="D9" s="22"/>
      <c r="E9" s="22"/>
      <c r="F9" s="22"/>
      <c r="G9" s="22"/>
      <c r="H9" s="22"/>
      <c r="I9" s="22"/>
      <c r="J9" s="43"/>
    </row>
    <row r="10" spans="2:10" x14ac:dyDescent="0.25">
      <c r="B10" s="9"/>
      <c r="C10" s="42" t="s">
        <v>20</v>
      </c>
      <c r="D10" s="98" t="str">
        <f>'Rekapitulace dodávek'!E7</f>
        <v>Základní škola a Mateřská škola Velký Újezd, okres Olomouc, příspěvková organizace, Navrátilova 321, 783 55 Velký Újezd</v>
      </c>
      <c r="E10" s="98"/>
      <c r="F10" s="98"/>
      <c r="G10" s="98"/>
      <c r="H10" s="98"/>
      <c r="I10" s="98"/>
      <c r="J10" s="43"/>
    </row>
    <row r="11" spans="2:10" x14ac:dyDescent="0.25">
      <c r="B11" s="9"/>
      <c r="C11" s="22"/>
      <c r="D11" s="22"/>
      <c r="E11" s="22"/>
      <c r="F11" s="22"/>
      <c r="G11" s="22"/>
      <c r="H11" s="22"/>
      <c r="I11" s="22"/>
      <c r="J11" s="43"/>
    </row>
    <row r="12" spans="2:10" x14ac:dyDescent="0.25">
      <c r="B12" s="9"/>
      <c r="C12" s="22"/>
      <c r="D12" s="44"/>
      <c r="E12" s="22"/>
      <c r="F12" s="22"/>
      <c r="G12" s="22"/>
      <c r="H12" s="42"/>
      <c r="I12" s="44"/>
      <c r="J12" s="43"/>
    </row>
    <row r="13" spans="2:10" x14ac:dyDescent="0.25">
      <c r="B13" s="9"/>
      <c r="C13" s="22"/>
      <c r="D13" s="22"/>
      <c r="E13" s="22"/>
      <c r="F13" s="22"/>
      <c r="G13" s="22"/>
      <c r="H13" s="22"/>
      <c r="I13" s="22"/>
      <c r="J13" s="43"/>
    </row>
    <row r="14" spans="2:10" x14ac:dyDescent="0.25">
      <c r="B14" s="9"/>
      <c r="C14" s="42" t="s">
        <v>15</v>
      </c>
      <c r="D14" s="91">
        <f>'Rekapitulace dodávek'!E10</f>
        <v>0</v>
      </c>
      <c r="E14" s="91"/>
      <c r="F14" s="91"/>
      <c r="G14" s="22"/>
      <c r="H14" s="42" t="s">
        <v>16</v>
      </c>
      <c r="I14" s="91">
        <f>'Rekapitulace dodávek'!N10</f>
        <v>0</v>
      </c>
      <c r="J14" s="94"/>
    </row>
    <row r="15" spans="2:10" x14ac:dyDescent="0.25">
      <c r="B15" s="9"/>
      <c r="C15" s="22"/>
      <c r="D15" s="91">
        <f>'Rekapitulace dodávek'!E11</f>
        <v>0</v>
      </c>
      <c r="E15" s="91"/>
      <c r="F15" s="91"/>
      <c r="G15" s="45"/>
      <c r="H15" s="42" t="s">
        <v>17</v>
      </c>
      <c r="I15" s="91">
        <f>'Rekapitulace dodávek'!N11</f>
        <v>0</v>
      </c>
      <c r="J15" s="94"/>
    </row>
    <row r="16" spans="2:10" x14ac:dyDescent="0.25">
      <c r="B16" s="9"/>
      <c r="C16" s="22"/>
      <c r="D16" s="22"/>
      <c r="E16" s="22"/>
      <c r="F16" s="22"/>
      <c r="G16" s="22"/>
      <c r="H16" s="22"/>
      <c r="I16" s="22"/>
      <c r="J16" s="43"/>
    </row>
    <row r="17" spans="2:10" x14ac:dyDescent="0.25">
      <c r="B17" s="9"/>
      <c r="C17" s="23"/>
      <c r="D17" s="23"/>
      <c r="E17" s="23"/>
      <c r="F17" s="23"/>
      <c r="G17" s="23"/>
      <c r="H17" s="23"/>
      <c r="I17" s="23"/>
      <c r="J17" s="46"/>
    </row>
    <row r="18" spans="2:10" ht="15.75" x14ac:dyDescent="0.25">
      <c r="B18" s="9"/>
      <c r="C18" s="53" t="s">
        <v>1</v>
      </c>
      <c r="D18" s="22"/>
      <c r="E18" s="22"/>
      <c r="F18" s="22"/>
      <c r="G18" s="22"/>
      <c r="H18" s="22"/>
      <c r="I18" s="47">
        <f>J29</f>
        <v>0</v>
      </c>
      <c r="J18" s="43"/>
    </row>
    <row r="19" spans="2:10" x14ac:dyDescent="0.25">
      <c r="B19" s="9"/>
      <c r="C19" s="23"/>
      <c r="D19" s="23"/>
      <c r="E19" s="23"/>
      <c r="F19" s="23"/>
      <c r="G19" s="23"/>
      <c r="H19" s="23"/>
      <c r="I19" s="23"/>
      <c r="J19" s="46"/>
    </row>
    <row r="20" spans="2:10" x14ac:dyDescent="0.25">
      <c r="B20" s="9"/>
      <c r="C20" s="22"/>
      <c r="D20" s="22"/>
      <c r="E20" s="48" t="s">
        <v>4</v>
      </c>
      <c r="F20" s="22"/>
      <c r="G20" s="22"/>
      <c r="H20" s="48" t="s">
        <v>3</v>
      </c>
      <c r="I20" s="48" t="s">
        <v>5</v>
      </c>
      <c r="J20" s="43"/>
    </row>
    <row r="21" spans="2:10" x14ac:dyDescent="0.25">
      <c r="B21" s="9"/>
      <c r="C21" s="54" t="s">
        <v>21</v>
      </c>
      <c r="D21" s="42" t="s">
        <v>14</v>
      </c>
      <c r="E21" s="49">
        <f>ROUND((SUM(J35)),  2)</f>
        <v>0</v>
      </c>
      <c r="F21" s="22"/>
      <c r="G21" s="22"/>
      <c r="H21" s="50">
        <v>0.21</v>
      </c>
      <c r="I21" s="49">
        <f>ROUND(((SUM(J29))*H21),  2)</f>
        <v>0</v>
      </c>
      <c r="J21" s="43"/>
    </row>
    <row r="22" spans="2:10" x14ac:dyDescent="0.25">
      <c r="B22" s="9"/>
      <c r="C22" s="22"/>
      <c r="D22" s="22"/>
      <c r="E22" s="22"/>
      <c r="F22" s="22"/>
      <c r="G22" s="22"/>
      <c r="H22" s="22"/>
      <c r="I22" s="22"/>
      <c r="J22" s="43"/>
    </row>
    <row r="23" spans="2:10" ht="15.75" x14ac:dyDescent="0.25">
      <c r="B23" s="9"/>
      <c r="C23" s="55" t="s">
        <v>6</v>
      </c>
      <c r="D23" s="24"/>
      <c r="E23" s="24"/>
      <c r="F23" s="25" t="s">
        <v>7</v>
      </c>
      <c r="G23" s="26" t="s">
        <v>8</v>
      </c>
      <c r="H23" s="24"/>
      <c r="I23" s="27">
        <f>SUM(I18:I21)</f>
        <v>0</v>
      </c>
      <c r="J23" s="51"/>
    </row>
    <row r="24" spans="2:10" x14ac:dyDescent="0.25">
      <c r="B24" s="14"/>
      <c r="C24" s="15"/>
      <c r="D24" s="15"/>
      <c r="E24" s="15"/>
      <c r="F24" s="15"/>
      <c r="G24" s="15"/>
      <c r="H24" s="15"/>
      <c r="I24" s="15"/>
      <c r="J24" s="16"/>
    </row>
    <row r="25" spans="2:10" x14ac:dyDescent="0.25">
      <c r="C25" s="22"/>
      <c r="D25" s="22"/>
      <c r="E25" s="22"/>
      <c r="F25" s="22"/>
      <c r="G25" s="22"/>
      <c r="H25" s="22"/>
      <c r="I25" s="22"/>
      <c r="J25" s="22"/>
    </row>
    <row r="26" spans="2:10" x14ac:dyDescent="0.25">
      <c r="B26" s="6"/>
      <c r="C26" s="56"/>
      <c r="D26" s="56"/>
      <c r="E26" s="56"/>
      <c r="F26" s="56"/>
      <c r="G26" s="56"/>
      <c r="H26" s="56"/>
      <c r="I26" s="56"/>
      <c r="J26" s="57"/>
    </row>
    <row r="27" spans="2:10" x14ac:dyDescent="0.25">
      <c r="B27" s="9"/>
      <c r="C27" s="58" t="s">
        <v>22</v>
      </c>
      <c r="D27" s="59"/>
      <c r="E27" s="59"/>
      <c r="F27" s="59"/>
      <c r="G27" s="59"/>
      <c r="H27" s="59"/>
      <c r="I27" s="59"/>
      <c r="J27" s="60" t="s">
        <v>23</v>
      </c>
    </row>
    <row r="28" spans="2:10" x14ac:dyDescent="0.25">
      <c r="B28" s="9"/>
      <c r="C28" s="22"/>
      <c r="D28" s="22"/>
      <c r="E28" s="22"/>
      <c r="F28" s="22"/>
      <c r="G28" s="22"/>
      <c r="H28" s="22"/>
      <c r="I28" s="22"/>
      <c r="J28" s="43"/>
    </row>
    <row r="29" spans="2:10" ht="15.75" x14ac:dyDescent="0.25">
      <c r="B29" s="9"/>
      <c r="C29" s="61" t="s">
        <v>48</v>
      </c>
      <c r="D29" s="22"/>
      <c r="E29" s="22"/>
      <c r="F29" s="22"/>
      <c r="G29" s="22"/>
      <c r="H29" s="22"/>
      <c r="I29" s="22"/>
      <c r="J29" s="62">
        <f>J35</f>
        <v>0</v>
      </c>
    </row>
    <row r="30" spans="2:10" x14ac:dyDescent="0.25">
      <c r="B30" s="9"/>
      <c r="C30" s="63"/>
      <c r="D30" s="28" t="s">
        <v>40</v>
      </c>
      <c r="E30" s="29"/>
      <c r="F30" s="29"/>
      <c r="G30" s="29"/>
      <c r="H30" s="29"/>
      <c r="I30" s="29"/>
      <c r="J30" s="64">
        <f>J36</f>
        <v>0</v>
      </c>
    </row>
    <row r="31" spans="2:10" x14ac:dyDescent="0.25">
      <c r="B31" s="9"/>
      <c r="C31" s="65"/>
      <c r="D31" s="30" t="s">
        <v>41</v>
      </c>
      <c r="E31" s="31"/>
      <c r="F31" s="31"/>
      <c r="G31" s="31"/>
      <c r="H31" s="31"/>
      <c r="I31" s="31"/>
      <c r="J31" s="66">
        <f>J37</f>
        <v>0</v>
      </c>
    </row>
    <row r="32" spans="2:10" x14ac:dyDescent="0.25">
      <c r="B32" s="9"/>
      <c r="J32" s="11"/>
    </row>
    <row r="33" spans="2:10" x14ac:dyDescent="0.25">
      <c r="B33" s="9"/>
      <c r="C33" s="22"/>
      <c r="D33" s="22"/>
      <c r="E33" s="22"/>
      <c r="F33" s="22"/>
      <c r="G33" s="22"/>
      <c r="H33" s="22"/>
      <c r="I33" s="22"/>
      <c r="J33" s="43"/>
    </row>
    <row r="34" spans="2:10" x14ac:dyDescent="0.25">
      <c r="B34" s="9"/>
      <c r="C34" s="32" t="s">
        <v>24</v>
      </c>
      <c r="D34" s="33" t="s">
        <v>25</v>
      </c>
      <c r="E34" s="33" t="s">
        <v>35</v>
      </c>
      <c r="F34" s="33" t="s">
        <v>11</v>
      </c>
      <c r="G34" s="33" t="s">
        <v>26</v>
      </c>
      <c r="H34" s="33" t="s">
        <v>27</v>
      </c>
      <c r="I34" s="33" t="s">
        <v>28</v>
      </c>
      <c r="J34" s="67" t="s">
        <v>23</v>
      </c>
    </row>
    <row r="35" spans="2:10" ht="15.75" x14ac:dyDescent="0.25">
      <c r="B35" s="9"/>
      <c r="C35" s="68" t="s">
        <v>29</v>
      </c>
      <c r="D35" s="22"/>
      <c r="E35" s="22"/>
      <c r="F35" s="22"/>
      <c r="G35" s="22"/>
      <c r="H35" s="22"/>
      <c r="I35" s="22"/>
      <c r="J35" s="69">
        <f>J36</f>
        <v>0</v>
      </c>
    </row>
    <row r="36" spans="2:10" ht="15.75" x14ac:dyDescent="0.25">
      <c r="B36" s="9"/>
      <c r="C36" s="70"/>
      <c r="D36" s="71" t="s">
        <v>30</v>
      </c>
      <c r="E36" s="72" t="s">
        <v>42</v>
      </c>
      <c r="F36" s="72" t="s">
        <v>31</v>
      </c>
      <c r="G36" s="70"/>
      <c r="H36" s="70"/>
      <c r="I36" s="73"/>
      <c r="J36" s="74">
        <f>J37</f>
        <v>0</v>
      </c>
    </row>
    <row r="37" spans="2:10" x14ac:dyDescent="0.25">
      <c r="B37" s="9"/>
      <c r="C37" s="70"/>
      <c r="D37" s="71" t="s">
        <v>30</v>
      </c>
      <c r="E37" s="75" t="s">
        <v>33</v>
      </c>
      <c r="F37" s="75" t="s">
        <v>43</v>
      </c>
      <c r="G37" s="70"/>
      <c r="H37" s="70"/>
      <c r="I37" s="73"/>
      <c r="J37" s="76">
        <f>SUM(J38:J58)</f>
        <v>0</v>
      </c>
    </row>
    <row r="38" spans="2:10" ht="48" x14ac:dyDescent="0.25">
      <c r="B38" s="9"/>
      <c r="C38" s="34">
        <v>1</v>
      </c>
      <c r="D38" s="34" t="s">
        <v>34</v>
      </c>
      <c r="E38" s="35" t="s">
        <v>58</v>
      </c>
      <c r="F38" s="39" t="s">
        <v>80</v>
      </c>
      <c r="G38" s="36" t="s">
        <v>32</v>
      </c>
      <c r="H38" s="37">
        <v>2</v>
      </c>
      <c r="I38" s="38">
        <v>0</v>
      </c>
      <c r="J38" s="77">
        <f t="shared" ref="J38:J58" si="0">ROUND(I38*H38,2)</f>
        <v>0</v>
      </c>
    </row>
    <row r="39" spans="2:10" ht="48" x14ac:dyDescent="0.25">
      <c r="B39" s="9"/>
      <c r="C39" s="34">
        <v>2</v>
      </c>
      <c r="D39" s="34" t="s">
        <v>34</v>
      </c>
      <c r="E39" s="35" t="s">
        <v>58</v>
      </c>
      <c r="F39" s="39" t="s">
        <v>81</v>
      </c>
      <c r="G39" s="36" t="s">
        <v>32</v>
      </c>
      <c r="H39" s="37">
        <v>4</v>
      </c>
      <c r="I39" s="38">
        <v>0</v>
      </c>
      <c r="J39" s="77">
        <f t="shared" si="0"/>
        <v>0</v>
      </c>
    </row>
    <row r="40" spans="2:10" ht="84" x14ac:dyDescent="0.25">
      <c r="B40" s="9"/>
      <c r="C40" s="34">
        <v>3</v>
      </c>
      <c r="D40" s="34" t="s">
        <v>34</v>
      </c>
      <c r="E40" s="35" t="s">
        <v>37</v>
      </c>
      <c r="F40" s="39" t="s">
        <v>111</v>
      </c>
      <c r="G40" s="36" t="s">
        <v>32</v>
      </c>
      <c r="H40" s="37">
        <v>6</v>
      </c>
      <c r="I40" s="38">
        <v>0</v>
      </c>
      <c r="J40" s="77">
        <f t="shared" si="0"/>
        <v>0</v>
      </c>
    </row>
    <row r="41" spans="2:10" ht="84" x14ac:dyDescent="0.25">
      <c r="B41" s="9"/>
      <c r="C41" s="34">
        <v>4</v>
      </c>
      <c r="D41" s="34" t="s">
        <v>34</v>
      </c>
      <c r="E41" s="35" t="s">
        <v>60</v>
      </c>
      <c r="F41" s="39" t="s">
        <v>82</v>
      </c>
      <c r="G41" s="36" t="s">
        <v>32</v>
      </c>
      <c r="H41" s="37">
        <v>4</v>
      </c>
      <c r="I41" s="38">
        <v>0</v>
      </c>
      <c r="J41" s="77">
        <f t="shared" si="0"/>
        <v>0</v>
      </c>
    </row>
    <row r="42" spans="2:10" ht="84" x14ac:dyDescent="0.25">
      <c r="B42" s="9"/>
      <c r="C42" s="34">
        <v>5</v>
      </c>
      <c r="D42" s="34" t="s">
        <v>34</v>
      </c>
      <c r="E42" s="35" t="s">
        <v>60</v>
      </c>
      <c r="F42" s="39" t="s">
        <v>83</v>
      </c>
      <c r="G42" s="36" t="s">
        <v>32</v>
      </c>
      <c r="H42" s="37">
        <v>8</v>
      </c>
      <c r="I42" s="38">
        <v>0</v>
      </c>
      <c r="J42" s="77">
        <f t="shared" si="0"/>
        <v>0</v>
      </c>
    </row>
    <row r="43" spans="2:10" ht="24" x14ac:dyDescent="0.25">
      <c r="B43" s="9"/>
      <c r="C43" s="34">
        <v>6</v>
      </c>
      <c r="D43" s="34" t="s">
        <v>34</v>
      </c>
      <c r="E43" s="35" t="s">
        <v>76</v>
      </c>
      <c r="F43" s="39" t="s">
        <v>84</v>
      </c>
      <c r="G43" s="36" t="s">
        <v>32</v>
      </c>
      <c r="H43" s="37">
        <v>1</v>
      </c>
      <c r="I43" s="38">
        <v>0</v>
      </c>
      <c r="J43" s="77">
        <f t="shared" si="0"/>
        <v>0</v>
      </c>
    </row>
    <row r="44" spans="2:10" ht="24" x14ac:dyDescent="0.25">
      <c r="B44" s="9"/>
      <c r="C44" s="34">
        <v>7</v>
      </c>
      <c r="D44" s="34" t="s">
        <v>34</v>
      </c>
      <c r="E44" s="35" t="s">
        <v>76</v>
      </c>
      <c r="F44" s="39" t="s">
        <v>85</v>
      </c>
      <c r="G44" s="36" t="s">
        <v>32</v>
      </c>
      <c r="H44" s="37">
        <v>1</v>
      </c>
      <c r="I44" s="38">
        <v>0</v>
      </c>
      <c r="J44" s="77">
        <f t="shared" si="0"/>
        <v>0</v>
      </c>
    </row>
    <row r="45" spans="2:10" ht="72" x14ac:dyDescent="0.25">
      <c r="B45" s="9"/>
      <c r="C45" s="34">
        <v>8</v>
      </c>
      <c r="D45" s="34" t="s">
        <v>34</v>
      </c>
      <c r="E45" s="35" t="s">
        <v>64</v>
      </c>
      <c r="F45" s="39" t="s">
        <v>65</v>
      </c>
      <c r="G45" s="36" t="s">
        <v>32</v>
      </c>
      <c r="H45" s="37">
        <v>6</v>
      </c>
      <c r="I45" s="38">
        <v>0</v>
      </c>
      <c r="J45" s="77">
        <f t="shared" si="0"/>
        <v>0</v>
      </c>
    </row>
    <row r="46" spans="2:10" ht="84" x14ac:dyDescent="0.25">
      <c r="B46" s="9"/>
      <c r="C46" s="34">
        <v>9</v>
      </c>
      <c r="D46" s="34" t="s">
        <v>34</v>
      </c>
      <c r="E46" s="35" t="s">
        <v>66</v>
      </c>
      <c r="F46" s="39" t="s">
        <v>86</v>
      </c>
      <c r="G46" s="36" t="s">
        <v>32</v>
      </c>
      <c r="H46" s="37">
        <v>3</v>
      </c>
      <c r="I46" s="38">
        <v>0</v>
      </c>
      <c r="J46" s="77">
        <f t="shared" si="0"/>
        <v>0</v>
      </c>
    </row>
    <row r="47" spans="2:10" ht="108" x14ac:dyDescent="0.25">
      <c r="B47" s="9"/>
      <c r="C47" s="34">
        <v>10</v>
      </c>
      <c r="D47" s="34" t="s">
        <v>34</v>
      </c>
      <c r="E47" s="35" t="s">
        <v>66</v>
      </c>
      <c r="F47" s="39" t="s">
        <v>87</v>
      </c>
      <c r="G47" s="36" t="s">
        <v>32</v>
      </c>
      <c r="H47" s="37">
        <v>3</v>
      </c>
      <c r="I47" s="38">
        <v>0</v>
      </c>
      <c r="J47" s="77">
        <f t="shared" si="0"/>
        <v>0</v>
      </c>
    </row>
    <row r="48" spans="2:10" ht="84" x14ac:dyDescent="0.25">
      <c r="B48" s="9"/>
      <c r="C48" s="34">
        <v>11</v>
      </c>
      <c r="D48" s="34" t="s">
        <v>34</v>
      </c>
      <c r="E48" s="35" t="s">
        <v>88</v>
      </c>
      <c r="F48" s="39" t="s">
        <v>89</v>
      </c>
      <c r="G48" s="36" t="s">
        <v>32</v>
      </c>
      <c r="H48" s="37">
        <v>1</v>
      </c>
      <c r="I48" s="38">
        <v>0</v>
      </c>
      <c r="J48" s="77">
        <f t="shared" si="0"/>
        <v>0</v>
      </c>
    </row>
    <row r="49" spans="2:10" ht="72" x14ac:dyDescent="0.25">
      <c r="B49" s="9"/>
      <c r="C49" s="34">
        <v>12</v>
      </c>
      <c r="D49" s="34" t="s">
        <v>34</v>
      </c>
      <c r="E49" s="35" t="s">
        <v>66</v>
      </c>
      <c r="F49" s="39" t="s">
        <v>90</v>
      </c>
      <c r="G49" s="36" t="s">
        <v>32</v>
      </c>
      <c r="H49" s="37">
        <v>1</v>
      </c>
      <c r="I49" s="38">
        <v>0</v>
      </c>
      <c r="J49" s="77">
        <f t="shared" si="0"/>
        <v>0</v>
      </c>
    </row>
    <row r="50" spans="2:10" ht="24" x14ac:dyDescent="0.25">
      <c r="B50" s="9"/>
      <c r="C50" s="34">
        <v>13</v>
      </c>
      <c r="D50" s="34" t="s">
        <v>34</v>
      </c>
      <c r="E50" s="35" t="s">
        <v>66</v>
      </c>
      <c r="F50" s="39" t="s">
        <v>113</v>
      </c>
      <c r="G50" s="36" t="s">
        <v>32</v>
      </c>
      <c r="H50" s="37">
        <v>1</v>
      </c>
      <c r="I50" s="38">
        <v>0</v>
      </c>
      <c r="J50" s="77">
        <f t="shared" si="0"/>
        <v>0</v>
      </c>
    </row>
    <row r="51" spans="2:10" ht="84" x14ac:dyDescent="0.25">
      <c r="B51" s="9"/>
      <c r="C51" s="34">
        <v>14</v>
      </c>
      <c r="D51" s="34" t="s">
        <v>34</v>
      </c>
      <c r="E51" s="35" t="s">
        <v>66</v>
      </c>
      <c r="F51" s="39" t="s">
        <v>91</v>
      </c>
      <c r="G51" s="36" t="s">
        <v>32</v>
      </c>
      <c r="H51" s="37">
        <v>1</v>
      </c>
      <c r="I51" s="38">
        <v>0</v>
      </c>
      <c r="J51" s="77">
        <f t="shared" si="0"/>
        <v>0</v>
      </c>
    </row>
    <row r="52" spans="2:10" ht="84" x14ac:dyDescent="0.25">
      <c r="B52" s="9"/>
      <c r="C52" s="34">
        <v>15</v>
      </c>
      <c r="D52" s="34" t="s">
        <v>34</v>
      </c>
      <c r="E52" s="35" t="s">
        <v>66</v>
      </c>
      <c r="F52" s="39" t="s">
        <v>114</v>
      </c>
      <c r="G52" s="36" t="s">
        <v>32</v>
      </c>
      <c r="H52" s="37">
        <v>1</v>
      </c>
      <c r="I52" s="38">
        <v>0</v>
      </c>
      <c r="J52" s="77">
        <f t="shared" si="0"/>
        <v>0</v>
      </c>
    </row>
    <row r="53" spans="2:10" ht="72" x14ac:dyDescent="0.25">
      <c r="B53" s="9"/>
      <c r="C53" s="34">
        <v>16</v>
      </c>
      <c r="D53" s="34" t="s">
        <v>34</v>
      </c>
      <c r="E53" s="35" t="s">
        <v>66</v>
      </c>
      <c r="F53" s="39" t="s">
        <v>116</v>
      </c>
      <c r="G53" s="36" t="s">
        <v>32</v>
      </c>
      <c r="H53" s="37">
        <v>1</v>
      </c>
      <c r="I53" s="38">
        <v>0</v>
      </c>
      <c r="J53" s="77">
        <f t="shared" si="0"/>
        <v>0</v>
      </c>
    </row>
    <row r="54" spans="2:10" ht="24" x14ac:dyDescent="0.25">
      <c r="B54" s="9"/>
      <c r="C54" s="34">
        <v>17</v>
      </c>
      <c r="D54" s="34" t="s">
        <v>34</v>
      </c>
      <c r="E54" s="35" t="s">
        <v>66</v>
      </c>
      <c r="F54" s="39" t="s">
        <v>115</v>
      </c>
      <c r="G54" s="36" t="s">
        <v>32</v>
      </c>
      <c r="H54" s="37">
        <v>1</v>
      </c>
      <c r="I54" s="38">
        <v>0</v>
      </c>
      <c r="J54" s="77">
        <f t="shared" si="0"/>
        <v>0</v>
      </c>
    </row>
    <row r="55" spans="2:10" ht="24" x14ac:dyDescent="0.25">
      <c r="B55" s="9"/>
      <c r="C55" s="34">
        <v>18</v>
      </c>
      <c r="D55" s="34" t="s">
        <v>34</v>
      </c>
      <c r="E55" s="35" t="s">
        <v>76</v>
      </c>
      <c r="F55" s="39" t="s">
        <v>121</v>
      </c>
      <c r="G55" s="36" t="s">
        <v>32</v>
      </c>
      <c r="H55" s="37">
        <v>1</v>
      </c>
      <c r="I55" s="38">
        <v>0</v>
      </c>
      <c r="J55" s="77">
        <f t="shared" si="0"/>
        <v>0</v>
      </c>
    </row>
    <row r="56" spans="2:10" ht="24" x14ac:dyDescent="0.25">
      <c r="B56" s="9"/>
      <c r="C56" s="34">
        <v>19</v>
      </c>
      <c r="D56" s="34" t="s">
        <v>34</v>
      </c>
      <c r="E56" s="35" t="s">
        <v>76</v>
      </c>
      <c r="F56" s="39" t="s">
        <v>122</v>
      </c>
      <c r="G56" s="36" t="s">
        <v>32</v>
      </c>
      <c r="H56" s="37">
        <v>1</v>
      </c>
      <c r="I56" s="38">
        <v>0</v>
      </c>
      <c r="J56" s="77">
        <f t="shared" si="0"/>
        <v>0</v>
      </c>
    </row>
    <row r="57" spans="2:10" ht="24" x14ac:dyDescent="0.25">
      <c r="B57" s="9"/>
      <c r="C57" s="34">
        <v>20</v>
      </c>
      <c r="D57" s="34" t="s">
        <v>34</v>
      </c>
      <c r="E57" s="35" t="s">
        <v>69</v>
      </c>
      <c r="F57" s="39" t="s">
        <v>92</v>
      </c>
      <c r="G57" s="36" t="s">
        <v>32</v>
      </c>
      <c r="H57" s="37">
        <v>1</v>
      </c>
      <c r="I57" s="38">
        <v>0</v>
      </c>
      <c r="J57" s="77">
        <f t="shared" si="0"/>
        <v>0</v>
      </c>
    </row>
    <row r="58" spans="2:10" ht="24" x14ac:dyDescent="0.25">
      <c r="B58" s="14"/>
      <c r="C58" s="78">
        <v>21</v>
      </c>
      <c r="D58" s="78" t="s">
        <v>34</v>
      </c>
      <c r="E58" s="79" t="s">
        <v>56</v>
      </c>
      <c r="F58" s="80" t="s">
        <v>120</v>
      </c>
      <c r="G58" s="81" t="s">
        <v>32</v>
      </c>
      <c r="H58" s="82">
        <v>1</v>
      </c>
      <c r="I58" s="83">
        <v>0</v>
      </c>
      <c r="J58" s="84">
        <f t="shared" si="0"/>
        <v>0</v>
      </c>
    </row>
  </sheetData>
  <mergeCells count="7">
    <mergeCell ref="D6:G7"/>
    <mergeCell ref="D8:G8"/>
    <mergeCell ref="D14:F14"/>
    <mergeCell ref="I14:J14"/>
    <mergeCell ref="D15:F15"/>
    <mergeCell ref="I15:J15"/>
    <mergeCell ref="D10:I10"/>
  </mergeCells>
  <pageMargins left="0.25" right="0.25" top="0.75" bottom="0.75" header="0.3" footer="0.3"/>
  <pageSetup paperSize="9" scale="64" fitToHeight="0" orientation="portrait" horizontalDpi="0" verticalDpi="0" r:id="rId1"/>
  <ignoredErrors>
    <ignoredError sqref="D14:J15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52366C-70AD-4FFA-8C0A-6F4D82BB8F6E}">
  <sheetPr>
    <pageSetUpPr fitToPage="1"/>
  </sheetPr>
  <dimension ref="B2:J50"/>
  <sheetViews>
    <sheetView zoomScaleNormal="100" workbookViewId="0">
      <selection activeCell="C3" sqref="C3"/>
    </sheetView>
  </sheetViews>
  <sheetFormatPr defaultRowHeight="15" x14ac:dyDescent="0.25"/>
  <cols>
    <col min="1" max="1" width="4.7109375" customWidth="1"/>
    <col min="2" max="2" width="5.140625" customWidth="1"/>
    <col min="3" max="3" width="12.5703125" customWidth="1"/>
    <col min="5" max="5" width="11.7109375" bestFit="1" customWidth="1"/>
    <col min="6" max="6" width="66.42578125" bestFit="1" customWidth="1"/>
    <col min="9" max="9" width="14.7109375" bestFit="1" customWidth="1"/>
    <col min="10" max="10" width="16.28515625" bestFit="1" customWidth="1"/>
  </cols>
  <sheetData>
    <row r="2" spans="2:10" x14ac:dyDescent="0.25">
      <c r="B2" s="6"/>
      <c r="C2" s="7"/>
      <c r="D2" s="7"/>
      <c r="E2" s="7"/>
      <c r="F2" s="7"/>
      <c r="G2" s="7"/>
      <c r="H2" s="7"/>
      <c r="I2" s="7"/>
      <c r="J2" s="8"/>
    </row>
    <row r="3" spans="2:10" ht="18" x14ac:dyDescent="0.25">
      <c r="B3" s="9"/>
      <c r="C3" s="52" t="s">
        <v>39</v>
      </c>
      <c r="J3" s="11"/>
    </row>
    <row r="4" spans="2:10" x14ac:dyDescent="0.25">
      <c r="B4" s="9"/>
      <c r="J4" s="11"/>
    </row>
    <row r="5" spans="2:10" x14ac:dyDescent="0.25">
      <c r="B5" s="9"/>
      <c r="J5" s="11"/>
    </row>
    <row r="6" spans="2:10" ht="15" customHeight="1" x14ac:dyDescent="0.25">
      <c r="B6" s="9"/>
      <c r="C6" s="42" t="s">
        <v>0</v>
      </c>
      <c r="D6" s="95" t="str">
        <f>'Rekapitulace dodávek'!E5</f>
        <v>Modernizace odborných učeben -  Základní škola a Mateřská škola Velký Újezd, okres Olomouc, příspěvková organizace, Navrátilova 321, 783 55 Velký Újezd - Nábytková část</v>
      </c>
      <c r="E6" s="95"/>
      <c r="F6" s="95"/>
      <c r="G6" s="95"/>
      <c r="J6" s="11"/>
    </row>
    <row r="7" spans="2:10" x14ac:dyDescent="0.25">
      <c r="B7" s="9"/>
      <c r="D7" s="95"/>
      <c r="E7" s="95"/>
      <c r="F7" s="95"/>
      <c r="G7" s="95"/>
      <c r="H7" s="22"/>
      <c r="I7" s="22"/>
      <c r="J7" s="43"/>
    </row>
    <row r="8" spans="2:10" x14ac:dyDescent="0.25">
      <c r="B8" s="9"/>
      <c r="C8" s="42" t="s">
        <v>19</v>
      </c>
      <c r="D8" s="96" t="str">
        <f>'Rekapitulace dodávek'!E48</f>
        <v>Přírodovědná učebna pro 1. stupeň</v>
      </c>
      <c r="E8" s="97"/>
      <c r="F8" s="97"/>
      <c r="G8" s="97"/>
      <c r="H8" s="22"/>
      <c r="I8" s="22"/>
      <c r="J8" s="43"/>
    </row>
    <row r="9" spans="2:10" x14ac:dyDescent="0.25">
      <c r="B9" s="9"/>
      <c r="C9" s="22"/>
      <c r="D9" s="22"/>
      <c r="E9" s="22"/>
      <c r="F9" s="22"/>
      <c r="G9" s="22"/>
      <c r="H9" s="22"/>
      <c r="I9" s="22"/>
      <c r="J9" s="43"/>
    </row>
    <row r="10" spans="2:10" x14ac:dyDescent="0.25">
      <c r="B10" s="9"/>
      <c r="C10" s="42" t="s">
        <v>20</v>
      </c>
      <c r="D10" s="98" t="str">
        <f>'Rekapitulace dodávek'!E7</f>
        <v>Základní škola a Mateřská škola Velký Újezd, okres Olomouc, příspěvková organizace, Navrátilova 321, 783 55 Velký Újezd</v>
      </c>
      <c r="E10" s="98"/>
      <c r="F10" s="98"/>
      <c r="G10" s="98"/>
      <c r="H10" s="98"/>
      <c r="I10" s="98"/>
      <c r="J10" s="43"/>
    </row>
    <row r="11" spans="2:10" x14ac:dyDescent="0.25">
      <c r="B11" s="9"/>
      <c r="C11" s="22"/>
      <c r="D11" s="22"/>
      <c r="E11" s="22"/>
      <c r="F11" s="22"/>
      <c r="G11" s="22"/>
      <c r="H11" s="22"/>
      <c r="I11" s="22"/>
      <c r="J11" s="43"/>
    </row>
    <row r="12" spans="2:10" x14ac:dyDescent="0.25">
      <c r="B12" s="9"/>
      <c r="C12" s="22"/>
      <c r="D12" s="44"/>
      <c r="E12" s="22"/>
      <c r="F12" s="22"/>
      <c r="G12" s="22"/>
      <c r="H12" s="42"/>
      <c r="I12" s="44"/>
      <c r="J12" s="43"/>
    </row>
    <row r="13" spans="2:10" x14ac:dyDescent="0.25">
      <c r="B13" s="9"/>
      <c r="C13" s="22"/>
      <c r="D13" s="22"/>
      <c r="E13" s="22"/>
      <c r="F13" s="22"/>
      <c r="G13" s="22"/>
      <c r="H13" s="22"/>
      <c r="I13" s="22"/>
      <c r="J13" s="43"/>
    </row>
    <row r="14" spans="2:10" x14ac:dyDescent="0.25">
      <c r="B14" s="9"/>
      <c r="C14" s="42" t="s">
        <v>15</v>
      </c>
      <c r="D14" s="91">
        <f>'Rekapitulace dodávek'!E10</f>
        <v>0</v>
      </c>
      <c r="E14" s="91"/>
      <c r="F14" s="91"/>
      <c r="G14" s="22"/>
      <c r="H14" s="42" t="s">
        <v>16</v>
      </c>
      <c r="I14" s="91">
        <f>'Rekapitulace dodávek'!N10</f>
        <v>0</v>
      </c>
      <c r="J14" s="94"/>
    </row>
    <row r="15" spans="2:10" x14ac:dyDescent="0.25">
      <c r="B15" s="9"/>
      <c r="C15" s="22"/>
      <c r="D15" s="91">
        <f>'Rekapitulace dodávek'!E11</f>
        <v>0</v>
      </c>
      <c r="E15" s="91"/>
      <c r="F15" s="91"/>
      <c r="G15" s="45"/>
      <c r="H15" s="42" t="s">
        <v>17</v>
      </c>
      <c r="I15" s="91">
        <f>'Rekapitulace dodávek'!N11</f>
        <v>0</v>
      </c>
      <c r="J15" s="94"/>
    </row>
    <row r="16" spans="2:10" x14ac:dyDescent="0.25">
      <c r="B16" s="9"/>
      <c r="C16" s="22"/>
      <c r="D16" s="22"/>
      <c r="E16" s="22"/>
      <c r="F16" s="22"/>
      <c r="G16" s="22"/>
      <c r="H16" s="22"/>
      <c r="I16" s="22"/>
      <c r="J16" s="43"/>
    </row>
    <row r="17" spans="2:10" x14ac:dyDescent="0.25">
      <c r="B17" s="9"/>
      <c r="C17" s="23"/>
      <c r="D17" s="23"/>
      <c r="E17" s="23"/>
      <c r="F17" s="23"/>
      <c r="G17" s="23"/>
      <c r="H17" s="23"/>
      <c r="I17" s="23"/>
      <c r="J17" s="46"/>
    </row>
    <row r="18" spans="2:10" ht="15.75" x14ac:dyDescent="0.25">
      <c r="B18" s="9"/>
      <c r="C18" s="53" t="s">
        <v>1</v>
      </c>
      <c r="D18" s="22"/>
      <c r="E18" s="22"/>
      <c r="F18" s="22"/>
      <c r="G18" s="22"/>
      <c r="H18" s="22"/>
      <c r="I18" s="47">
        <f>J29</f>
        <v>0</v>
      </c>
      <c r="J18" s="43"/>
    </row>
    <row r="19" spans="2:10" x14ac:dyDescent="0.25">
      <c r="B19" s="9"/>
      <c r="C19" s="23"/>
      <c r="D19" s="23"/>
      <c r="E19" s="23"/>
      <c r="F19" s="23"/>
      <c r="G19" s="23"/>
      <c r="H19" s="23"/>
      <c r="I19" s="23"/>
      <c r="J19" s="46"/>
    </row>
    <row r="20" spans="2:10" x14ac:dyDescent="0.25">
      <c r="B20" s="9"/>
      <c r="C20" s="22"/>
      <c r="D20" s="22"/>
      <c r="E20" s="48" t="s">
        <v>4</v>
      </c>
      <c r="F20" s="22"/>
      <c r="G20" s="22"/>
      <c r="H20" s="48" t="s">
        <v>3</v>
      </c>
      <c r="I20" s="48" t="s">
        <v>5</v>
      </c>
      <c r="J20" s="43"/>
    </row>
    <row r="21" spans="2:10" x14ac:dyDescent="0.25">
      <c r="B21" s="9"/>
      <c r="C21" s="54" t="s">
        <v>21</v>
      </c>
      <c r="D21" s="42" t="s">
        <v>14</v>
      </c>
      <c r="E21" s="49">
        <f>ROUND((SUM(J35)),  2)</f>
        <v>0</v>
      </c>
      <c r="F21" s="22"/>
      <c r="G21" s="22"/>
      <c r="H21" s="50">
        <v>0.21</v>
      </c>
      <c r="I21" s="49">
        <f>ROUND(((SUM(J29))*H21),  2)</f>
        <v>0</v>
      </c>
      <c r="J21" s="43"/>
    </row>
    <row r="22" spans="2:10" x14ac:dyDescent="0.25">
      <c r="B22" s="9"/>
      <c r="C22" s="22"/>
      <c r="D22" s="22"/>
      <c r="E22" s="22"/>
      <c r="F22" s="22"/>
      <c r="G22" s="22"/>
      <c r="H22" s="22"/>
      <c r="I22" s="22"/>
      <c r="J22" s="43"/>
    </row>
    <row r="23" spans="2:10" ht="15.75" x14ac:dyDescent="0.25">
      <c r="B23" s="9"/>
      <c r="C23" s="55" t="s">
        <v>6</v>
      </c>
      <c r="D23" s="24"/>
      <c r="E23" s="24"/>
      <c r="F23" s="25" t="s">
        <v>7</v>
      </c>
      <c r="G23" s="26" t="s">
        <v>8</v>
      </c>
      <c r="H23" s="24"/>
      <c r="I23" s="27">
        <f>SUM(I18:I21)</f>
        <v>0</v>
      </c>
      <c r="J23" s="51"/>
    </row>
    <row r="24" spans="2:10" x14ac:dyDescent="0.25">
      <c r="B24" s="14"/>
      <c r="C24" s="15"/>
      <c r="D24" s="15"/>
      <c r="E24" s="15"/>
      <c r="F24" s="15"/>
      <c r="G24" s="15"/>
      <c r="H24" s="15"/>
      <c r="I24" s="15"/>
      <c r="J24" s="16"/>
    </row>
    <row r="25" spans="2:10" x14ac:dyDescent="0.25">
      <c r="C25" s="22"/>
      <c r="D25" s="22"/>
      <c r="E25" s="22"/>
      <c r="F25" s="22"/>
      <c r="G25" s="22"/>
      <c r="H25" s="22"/>
      <c r="I25" s="22"/>
      <c r="J25" s="22"/>
    </row>
    <row r="26" spans="2:10" x14ac:dyDescent="0.25">
      <c r="B26" s="6"/>
      <c r="C26" s="56"/>
      <c r="D26" s="56"/>
      <c r="E26" s="56"/>
      <c r="F26" s="56"/>
      <c r="G26" s="56"/>
      <c r="H26" s="56"/>
      <c r="I26" s="56"/>
      <c r="J26" s="57"/>
    </row>
    <row r="27" spans="2:10" x14ac:dyDescent="0.25">
      <c r="B27" s="9"/>
      <c r="C27" s="58" t="s">
        <v>22</v>
      </c>
      <c r="D27" s="59"/>
      <c r="E27" s="59"/>
      <c r="F27" s="59"/>
      <c r="G27" s="59"/>
      <c r="H27" s="59"/>
      <c r="I27" s="59"/>
      <c r="J27" s="60" t="s">
        <v>23</v>
      </c>
    </row>
    <row r="28" spans="2:10" x14ac:dyDescent="0.25">
      <c r="B28" s="9"/>
      <c r="C28" s="22"/>
      <c r="D28" s="22"/>
      <c r="E28" s="22"/>
      <c r="F28" s="22"/>
      <c r="G28" s="22"/>
      <c r="H28" s="22"/>
      <c r="I28" s="22"/>
      <c r="J28" s="43"/>
    </row>
    <row r="29" spans="2:10" ht="15.75" x14ac:dyDescent="0.25">
      <c r="B29" s="9"/>
      <c r="C29" s="61" t="s">
        <v>48</v>
      </c>
      <c r="D29" s="22"/>
      <c r="E29" s="22"/>
      <c r="F29" s="22"/>
      <c r="G29" s="22"/>
      <c r="H29" s="22"/>
      <c r="I29" s="22"/>
      <c r="J29" s="62">
        <f>J35</f>
        <v>0</v>
      </c>
    </row>
    <row r="30" spans="2:10" x14ac:dyDescent="0.25">
      <c r="B30" s="9"/>
      <c r="C30" s="63"/>
      <c r="D30" s="28" t="s">
        <v>40</v>
      </c>
      <c r="E30" s="29"/>
      <c r="F30" s="29"/>
      <c r="G30" s="29"/>
      <c r="H30" s="29"/>
      <c r="I30" s="29"/>
      <c r="J30" s="64">
        <f>J36</f>
        <v>0</v>
      </c>
    </row>
    <row r="31" spans="2:10" x14ac:dyDescent="0.25">
      <c r="B31" s="9"/>
      <c r="C31" s="65"/>
      <c r="D31" s="30" t="s">
        <v>41</v>
      </c>
      <c r="E31" s="31"/>
      <c r="F31" s="31"/>
      <c r="G31" s="31"/>
      <c r="H31" s="31"/>
      <c r="I31" s="31"/>
      <c r="J31" s="66">
        <f>J37</f>
        <v>0</v>
      </c>
    </row>
    <row r="32" spans="2:10" x14ac:dyDescent="0.25">
      <c r="B32" s="9"/>
      <c r="J32" s="11"/>
    </row>
    <row r="33" spans="2:10" x14ac:dyDescent="0.25">
      <c r="B33" s="9"/>
      <c r="C33" s="22"/>
      <c r="D33" s="22"/>
      <c r="E33" s="22"/>
      <c r="F33" s="22"/>
      <c r="G33" s="22"/>
      <c r="H33" s="22"/>
      <c r="I33" s="22"/>
      <c r="J33" s="43"/>
    </row>
    <row r="34" spans="2:10" x14ac:dyDescent="0.25">
      <c r="B34" s="9"/>
      <c r="C34" s="32" t="s">
        <v>24</v>
      </c>
      <c r="D34" s="33" t="s">
        <v>25</v>
      </c>
      <c r="E34" s="33" t="s">
        <v>35</v>
      </c>
      <c r="F34" s="33" t="s">
        <v>11</v>
      </c>
      <c r="G34" s="33" t="s">
        <v>26</v>
      </c>
      <c r="H34" s="33" t="s">
        <v>27</v>
      </c>
      <c r="I34" s="33" t="s">
        <v>28</v>
      </c>
      <c r="J34" s="67" t="s">
        <v>23</v>
      </c>
    </row>
    <row r="35" spans="2:10" ht="15.75" x14ac:dyDescent="0.25">
      <c r="B35" s="9"/>
      <c r="C35" s="68" t="s">
        <v>29</v>
      </c>
      <c r="D35" s="22"/>
      <c r="E35" s="22"/>
      <c r="F35" s="22"/>
      <c r="G35" s="22"/>
      <c r="H35" s="22"/>
      <c r="I35" s="22"/>
      <c r="J35" s="69">
        <f>J36</f>
        <v>0</v>
      </c>
    </row>
    <row r="36" spans="2:10" ht="15.75" x14ac:dyDescent="0.25">
      <c r="B36" s="9"/>
      <c r="C36" s="70"/>
      <c r="D36" s="71" t="s">
        <v>30</v>
      </c>
      <c r="E36" s="72" t="s">
        <v>42</v>
      </c>
      <c r="F36" s="72" t="s">
        <v>31</v>
      </c>
      <c r="G36" s="70"/>
      <c r="H36" s="70"/>
      <c r="I36" s="73"/>
      <c r="J36" s="74">
        <f>J37</f>
        <v>0</v>
      </c>
    </row>
    <row r="37" spans="2:10" x14ac:dyDescent="0.25">
      <c r="B37" s="9"/>
      <c r="C37" s="70"/>
      <c r="D37" s="71" t="s">
        <v>30</v>
      </c>
      <c r="E37" s="75" t="s">
        <v>33</v>
      </c>
      <c r="F37" s="75" t="s">
        <v>43</v>
      </c>
      <c r="G37" s="70"/>
      <c r="H37" s="70"/>
      <c r="I37" s="73"/>
      <c r="J37" s="76">
        <f>SUM(J38:J50)</f>
        <v>0</v>
      </c>
    </row>
    <row r="38" spans="2:10" ht="168" x14ac:dyDescent="0.25">
      <c r="B38" s="9"/>
      <c r="C38" s="34">
        <v>1</v>
      </c>
      <c r="D38" s="34" t="s">
        <v>34</v>
      </c>
      <c r="E38" s="35" t="s">
        <v>36</v>
      </c>
      <c r="F38" s="39" t="s">
        <v>102</v>
      </c>
      <c r="G38" s="36" t="s">
        <v>32</v>
      </c>
      <c r="H38" s="37">
        <v>1</v>
      </c>
      <c r="I38" s="38">
        <v>0</v>
      </c>
      <c r="J38" s="77">
        <f t="shared" ref="J38:J50" si="0">ROUND(I38*H38,2)</f>
        <v>0</v>
      </c>
    </row>
    <row r="39" spans="2:10" ht="84" x14ac:dyDescent="0.25">
      <c r="B39" s="9"/>
      <c r="C39" s="34">
        <v>2</v>
      </c>
      <c r="D39" s="34" t="s">
        <v>34</v>
      </c>
      <c r="E39" s="35" t="s">
        <v>38</v>
      </c>
      <c r="F39" s="39" t="s">
        <v>123</v>
      </c>
      <c r="G39" s="36" t="s">
        <v>32</v>
      </c>
      <c r="H39" s="37">
        <v>28</v>
      </c>
      <c r="I39" s="38">
        <v>0</v>
      </c>
      <c r="J39" s="77">
        <f t="shared" si="0"/>
        <v>0</v>
      </c>
    </row>
    <row r="40" spans="2:10" ht="96" x14ac:dyDescent="0.25">
      <c r="B40" s="9"/>
      <c r="C40" s="34">
        <v>3</v>
      </c>
      <c r="D40" s="34" t="s">
        <v>34</v>
      </c>
      <c r="E40" s="35" t="s">
        <v>55</v>
      </c>
      <c r="F40" s="39" t="s">
        <v>119</v>
      </c>
      <c r="G40" s="36" t="s">
        <v>32</v>
      </c>
      <c r="H40" s="37">
        <v>28</v>
      </c>
      <c r="I40" s="38">
        <v>0</v>
      </c>
      <c r="J40" s="77">
        <f t="shared" si="0"/>
        <v>0</v>
      </c>
    </row>
    <row r="41" spans="2:10" ht="84" x14ac:dyDescent="0.25">
      <c r="B41" s="9"/>
      <c r="C41" s="34">
        <v>4</v>
      </c>
      <c r="D41" s="34" t="s">
        <v>34</v>
      </c>
      <c r="E41" s="35" t="s">
        <v>37</v>
      </c>
      <c r="F41" s="39" t="s">
        <v>111</v>
      </c>
      <c r="G41" s="36" t="s">
        <v>32</v>
      </c>
      <c r="H41" s="37">
        <v>1</v>
      </c>
      <c r="I41" s="38">
        <v>0</v>
      </c>
      <c r="J41" s="77">
        <f t="shared" si="0"/>
        <v>0</v>
      </c>
    </row>
    <row r="42" spans="2:10" ht="108" x14ac:dyDescent="0.25">
      <c r="B42" s="9"/>
      <c r="C42" s="34">
        <v>5</v>
      </c>
      <c r="D42" s="34" t="s">
        <v>34</v>
      </c>
      <c r="E42" s="35" t="s">
        <v>66</v>
      </c>
      <c r="F42" s="39" t="s">
        <v>71</v>
      </c>
      <c r="G42" s="36" t="s">
        <v>32</v>
      </c>
      <c r="H42" s="37">
        <v>2</v>
      </c>
      <c r="I42" s="38">
        <v>0</v>
      </c>
      <c r="J42" s="77">
        <f t="shared" si="0"/>
        <v>0</v>
      </c>
    </row>
    <row r="43" spans="2:10" ht="84" x14ac:dyDescent="0.25">
      <c r="B43" s="9"/>
      <c r="C43" s="34">
        <v>6</v>
      </c>
      <c r="D43" s="34" t="s">
        <v>34</v>
      </c>
      <c r="E43" s="35" t="s">
        <v>66</v>
      </c>
      <c r="F43" s="39" t="s">
        <v>93</v>
      </c>
      <c r="G43" s="36" t="s">
        <v>32</v>
      </c>
      <c r="H43" s="37">
        <v>2</v>
      </c>
      <c r="I43" s="38">
        <v>0</v>
      </c>
      <c r="J43" s="77">
        <f t="shared" si="0"/>
        <v>0</v>
      </c>
    </row>
    <row r="44" spans="2:10" ht="72" x14ac:dyDescent="0.25">
      <c r="B44" s="9"/>
      <c r="C44" s="34">
        <v>7</v>
      </c>
      <c r="D44" s="34" t="s">
        <v>34</v>
      </c>
      <c r="E44" s="35" t="s">
        <v>66</v>
      </c>
      <c r="F44" s="39" t="s">
        <v>94</v>
      </c>
      <c r="G44" s="36" t="s">
        <v>32</v>
      </c>
      <c r="H44" s="37">
        <v>2</v>
      </c>
      <c r="I44" s="38">
        <v>0</v>
      </c>
      <c r="J44" s="77">
        <f t="shared" si="0"/>
        <v>0</v>
      </c>
    </row>
    <row r="45" spans="2:10" ht="72" x14ac:dyDescent="0.25">
      <c r="B45" s="9"/>
      <c r="C45" s="34">
        <v>8</v>
      </c>
      <c r="D45" s="34" t="s">
        <v>34</v>
      </c>
      <c r="E45" s="35" t="s">
        <v>66</v>
      </c>
      <c r="F45" s="39" t="s">
        <v>95</v>
      </c>
      <c r="G45" s="36" t="s">
        <v>32</v>
      </c>
      <c r="H45" s="37">
        <v>2</v>
      </c>
      <c r="I45" s="38">
        <v>0</v>
      </c>
      <c r="J45" s="77">
        <f t="shared" si="0"/>
        <v>0</v>
      </c>
    </row>
    <row r="46" spans="2:10" ht="84" x14ac:dyDescent="0.25">
      <c r="B46" s="9"/>
      <c r="C46" s="34">
        <v>9</v>
      </c>
      <c r="D46" s="34" t="s">
        <v>34</v>
      </c>
      <c r="E46" s="35" t="s">
        <v>66</v>
      </c>
      <c r="F46" s="39" t="s">
        <v>96</v>
      </c>
      <c r="G46" s="36" t="s">
        <v>32</v>
      </c>
      <c r="H46" s="37">
        <v>4</v>
      </c>
      <c r="I46" s="38">
        <v>0</v>
      </c>
      <c r="J46" s="77">
        <f t="shared" si="0"/>
        <v>0</v>
      </c>
    </row>
    <row r="47" spans="2:10" ht="24" x14ac:dyDescent="0.25">
      <c r="B47" s="9"/>
      <c r="C47" s="34">
        <v>10</v>
      </c>
      <c r="D47" s="34" t="s">
        <v>34</v>
      </c>
      <c r="E47" s="35" t="s">
        <v>69</v>
      </c>
      <c r="F47" s="39" t="s">
        <v>97</v>
      </c>
      <c r="G47" s="36" t="s">
        <v>32</v>
      </c>
      <c r="H47" s="37">
        <v>1</v>
      </c>
      <c r="I47" s="38">
        <v>0</v>
      </c>
      <c r="J47" s="77">
        <f t="shared" si="0"/>
        <v>0</v>
      </c>
    </row>
    <row r="48" spans="2:10" ht="24" x14ac:dyDescent="0.25">
      <c r="B48" s="9"/>
      <c r="C48" s="34">
        <v>11</v>
      </c>
      <c r="D48" s="34" t="s">
        <v>34</v>
      </c>
      <c r="E48" s="35" t="s">
        <v>76</v>
      </c>
      <c r="F48" s="39" t="s">
        <v>98</v>
      </c>
      <c r="G48" s="36" t="s">
        <v>32</v>
      </c>
      <c r="H48" s="37">
        <v>1</v>
      </c>
      <c r="I48" s="38">
        <v>0</v>
      </c>
      <c r="J48" s="77">
        <f t="shared" si="0"/>
        <v>0</v>
      </c>
    </row>
    <row r="49" spans="2:10" ht="36" x14ac:dyDescent="0.25">
      <c r="B49" s="9"/>
      <c r="C49" s="34">
        <v>12</v>
      </c>
      <c r="D49" s="34" t="s">
        <v>34</v>
      </c>
      <c r="E49" s="35" t="s">
        <v>78</v>
      </c>
      <c r="F49" s="39" t="s">
        <v>99</v>
      </c>
      <c r="G49" s="36" t="s">
        <v>32</v>
      </c>
      <c r="H49" s="37">
        <v>1</v>
      </c>
      <c r="I49" s="38">
        <v>0</v>
      </c>
      <c r="J49" s="77">
        <f t="shared" si="0"/>
        <v>0</v>
      </c>
    </row>
    <row r="50" spans="2:10" ht="24" x14ac:dyDescent="0.25">
      <c r="B50" s="14"/>
      <c r="C50" s="78">
        <v>13</v>
      </c>
      <c r="D50" s="78" t="s">
        <v>34</v>
      </c>
      <c r="E50" s="79" t="s">
        <v>56</v>
      </c>
      <c r="F50" s="80" t="s">
        <v>120</v>
      </c>
      <c r="G50" s="81" t="s">
        <v>32</v>
      </c>
      <c r="H50" s="82">
        <v>1</v>
      </c>
      <c r="I50" s="83">
        <v>0</v>
      </c>
      <c r="J50" s="84">
        <f t="shared" si="0"/>
        <v>0</v>
      </c>
    </row>
  </sheetData>
  <mergeCells count="7">
    <mergeCell ref="D6:G7"/>
    <mergeCell ref="D8:G8"/>
    <mergeCell ref="D14:F14"/>
    <mergeCell ref="I14:J14"/>
    <mergeCell ref="D15:F15"/>
    <mergeCell ref="I15:J15"/>
    <mergeCell ref="D10:I10"/>
  </mergeCells>
  <pageMargins left="0.25" right="0.25" top="0.75" bottom="0.75" header="0.3" footer="0.3"/>
  <pageSetup paperSize="9" scale="64" fitToHeight="0" orientation="portrait" horizontalDpi="0" verticalDpi="0" r:id="rId1"/>
  <ignoredErrors>
    <ignoredError sqref="D14:J15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635AA-A58D-4D58-AC6E-5CF09E9BDE6F}">
  <sheetPr>
    <pageSetUpPr fitToPage="1"/>
  </sheetPr>
  <dimension ref="B2:J48"/>
  <sheetViews>
    <sheetView zoomScaleNormal="100" workbookViewId="0">
      <selection activeCell="C3" sqref="C3"/>
    </sheetView>
  </sheetViews>
  <sheetFormatPr defaultRowHeight="15" x14ac:dyDescent="0.25"/>
  <cols>
    <col min="1" max="1" width="4.7109375" customWidth="1"/>
    <col min="2" max="2" width="5.140625" customWidth="1"/>
    <col min="3" max="3" width="12.5703125" customWidth="1"/>
    <col min="5" max="5" width="11.7109375" bestFit="1" customWidth="1"/>
    <col min="6" max="6" width="66.42578125" bestFit="1" customWidth="1"/>
    <col min="9" max="9" width="14.7109375" bestFit="1" customWidth="1"/>
    <col min="10" max="10" width="16.28515625" bestFit="1" customWidth="1"/>
  </cols>
  <sheetData>
    <row r="2" spans="2:10" x14ac:dyDescent="0.25">
      <c r="B2" s="6"/>
      <c r="C2" s="7"/>
      <c r="D2" s="7"/>
      <c r="E2" s="7"/>
      <c r="F2" s="7"/>
      <c r="G2" s="7"/>
      <c r="H2" s="7"/>
      <c r="I2" s="7"/>
      <c r="J2" s="8"/>
    </row>
    <row r="3" spans="2:10" ht="18" x14ac:dyDescent="0.25">
      <c r="B3" s="9"/>
      <c r="C3" s="52" t="s">
        <v>39</v>
      </c>
      <c r="J3" s="11"/>
    </row>
    <row r="4" spans="2:10" x14ac:dyDescent="0.25">
      <c r="B4" s="9"/>
      <c r="J4" s="11"/>
    </row>
    <row r="5" spans="2:10" x14ac:dyDescent="0.25">
      <c r="B5" s="9"/>
      <c r="J5" s="11"/>
    </row>
    <row r="6" spans="2:10" ht="15" customHeight="1" x14ac:dyDescent="0.25">
      <c r="B6" s="9"/>
      <c r="C6" s="42" t="s">
        <v>0</v>
      </c>
      <c r="D6" s="95" t="str">
        <f>'Rekapitulace dodávek'!E5</f>
        <v>Modernizace odborných učeben -  Základní škola a Mateřská škola Velký Újezd, okres Olomouc, příspěvková organizace, Navrátilova 321, 783 55 Velký Újezd - Nábytková část</v>
      </c>
      <c r="E6" s="95"/>
      <c r="F6" s="95"/>
      <c r="G6" s="95"/>
      <c r="J6" s="11"/>
    </row>
    <row r="7" spans="2:10" x14ac:dyDescent="0.25">
      <c r="B7" s="9"/>
      <c r="D7" s="95"/>
      <c r="E7" s="95"/>
      <c r="F7" s="95"/>
      <c r="G7" s="95"/>
      <c r="H7" s="22"/>
      <c r="I7" s="22"/>
      <c r="J7" s="43"/>
    </row>
    <row r="8" spans="2:10" x14ac:dyDescent="0.25">
      <c r="B8" s="9"/>
      <c r="C8" s="42" t="s">
        <v>19</v>
      </c>
      <c r="D8" s="96" t="str">
        <f>'Rekapitulace dodávek'!E50</f>
        <v>Kabinet přírodovědy pro 1. stupeň</v>
      </c>
      <c r="E8" s="97"/>
      <c r="F8" s="97"/>
      <c r="G8" s="97"/>
      <c r="H8" s="22"/>
      <c r="I8" s="22"/>
      <c r="J8" s="43"/>
    </row>
    <row r="9" spans="2:10" x14ac:dyDescent="0.25">
      <c r="B9" s="9"/>
      <c r="C9" s="22"/>
      <c r="D9" s="22"/>
      <c r="E9" s="22"/>
      <c r="F9" s="22"/>
      <c r="G9" s="22"/>
      <c r="H9" s="22"/>
      <c r="I9" s="22"/>
      <c r="J9" s="43"/>
    </row>
    <row r="10" spans="2:10" x14ac:dyDescent="0.25">
      <c r="B10" s="9"/>
      <c r="C10" s="42" t="s">
        <v>20</v>
      </c>
      <c r="D10" s="98" t="str">
        <f>'Rekapitulace dodávek'!E7</f>
        <v>Základní škola a Mateřská škola Velký Újezd, okres Olomouc, příspěvková organizace, Navrátilova 321, 783 55 Velký Újezd</v>
      </c>
      <c r="E10" s="98"/>
      <c r="F10" s="98"/>
      <c r="G10" s="98"/>
      <c r="H10" s="98"/>
      <c r="I10" s="98"/>
      <c r="J10" s="43"/>
    </row>
    <row r="11" spans="2:10" x14ac:dyDescent="0.25">
      <c r="B11" s="9"/>
      <c r="C11" s="22"/>
      <c r="D11" s="22"/>
      <c r="E11" s="22"/>
      <c r="F11" s="22"/>
      <c r="G11" s="22"/>
      <c r="H11" s="22"/>
      <c r="I11" s="22"/>
      <c r="J11" s="43"/>
    </row>
    <row r="12" spans="2:10" x14ac:dyDescent="0.25">
      <c r="B12" s="9"/>
      <c r="C12" s="22"/>
      <c r="D12" s="44"/>
      <c r="E12" s="22"/>
      <c r="F12" s="22"/>
      <c r="G12" s="22"/>
      <c r="H12" s="42"/>
      <c r="I12" s="44"/>
      <c r="J12" s="43"/>
    </row>
    <row r="13" spans="2:10" x14ac:dyDescent="0.25">
      <c r="B13" s="9"/>
      <c r="C13" s="22"/>
      <c r="D13" s="22"/>
      <c r="E13" s="22"/>
      <c r="F13" s="22"/>
      <c r="G13" s="22"/>
      <c r="H13" s="22"/>
      <c r="I13" s="22"/>
      <c r="J13" s="43"/>
    </row>
    <row r="14" spans="2:10" x14ac:dyDescent="0.25">
      <c r="B14" s="9"/>
      <c r="C14" s="42" t="s">
        <v>15</v>
      </c>
      <c r="D14" s="91">
        <f>'Rekapitulace dodávek'!E10</f>
        <v>0</v>
      </c>
      <c r="E14" s="91"/>
      <c r="F14" s="91"/>
      <c r="G14" s="22"/>
      <c r="H14" s="42" t="s">
        <v>16</v>
      </c>
      <c r="I14" s="91">
        <f>'Rekapitulace dodávek'!N10</f>
        <v>0</v>
      </c>
      <c r="J14" s="94"/>
    </row>
    <row r="15" spans="2:10" x14ac:dyDescent="0.25">
      <c r="B15" s="9"/>
      <c r="C15" s="22"/>
      <c r="D15" s="91">
        <f>'Rekapitulace dodávek'!E11</f>
        <v>0</v>
      </c>
      <c r="E15" s="91"/>
      <c r="F15" s="91"/>
      <c r="G15" s="45"/>
      <c r="H15" s="42" t="s">
        <v>17</v>
      </c>
      <c r="I15" s="91">
        <f>'Rekapitulace dodávek'!N11</f>
        <v>0</v>
      </c>
      <c r="J15" s="94"/>
    </row>
    <row r="16" spans="2:10" x14ac:dyDescent="0.25">
      <c r="B16" s="9"/>
      <c r="C16" s="22"/>
      <c r="D16" s="22"/>
      <c r="E16" s="22"/>
      <c r="F16" s="22"/>
      <c r="G16" s="22"/>
      <c r="H16" s="22"/>
      <c r="I16" s="22"/>
      <c r="J16" s="43"/>
    </row>
    <row r="17" spans="2:10" x14ac:dyDescent="0.25">
      <c r="B17" s="9"/>
      <c r="C17" s="23"/>
      <c r="D17" s="23"/>
      <c r="E17" s="23"/>
      <c r="F17" s="23"/>
      <c r="G17" s="23"/>
      <c r="H17" s="23"/>
      <c r="I17" s="23"/>
      <c r="J17" s="46"/>
    </row>
    <row r="18" spans="2:10" ht="15.75" x14ac:dyDescent="0.25">
      <c r="B18" s="9"/>
      <c r="C18" s="53" t="s">
        <v>1</v>
      </c>
      <c r="D18" s="22"/>
      <c r="E18" s="22"/>
      <c r="F18" s="22"/>
      <c r="G18" s="22"/>
      <c r="H18" s="22"/>
      <c r="I18" s="47">
        <f>J29</f>
        <v>0</v>
      </c>
      <c r="J18" s="43"/>
    </row>
    <row r="19" spans="2:10" x14ac:dyDescent="0.25">
      <c r="B19" s="9"/>
      <c r="C19" s="23"/>
      <c r="D19" s="23"/>
      <c r="E19" s="23"/>
      <c r="F19" s="23"/>
      <c r="G19" s="23"/>
      <c r="H19" s="23"/>
      <c r="I19" s="23"/>
      <c r="J19" s="46"/>
    </row>
    <row r="20" spans="2:10" x14ac:dyDescent="0.25">
      <c r="B20" s="9"/>
      <c r="C20" s="22"/>
      <c r="D20" s="22"/>
      <c r="E20" s="48" t="s">
        <v>4</v>
      </c>
      <c r="F20" s="22"/>
      <c r="G20" s="22"/>
      <c r="H20" s="48" t="s">
        <v>3</v>
      </c>
      <c r="I20" s="48" t="s">
        <v>5</v>
      </c>
      <c r="J20" s="43"/>
    </row>
    <row r="21" spans="2:10" x14ac:dyDescent="0.25">
      <c r="B21" s="9"/>
      <c r="C21" s="54" t="s">
        <v>21</v>
      </c>
      <c r="D21" s="42" t="s">
        <v>14</v>
      </c>
      <c r="E21" s="49">
        <f>ROUND((SUM(J35)),  2)</f>
        <v>0</v>
      </c>
      <c r="F21" s="22"/>
      <c r="G21" s="22"/>
      <c r="H21" s="50">
        <v>0.21</v>
      </c>
      <c r="I21" s="49">
        <f>ROUND(((SUM(J29))*H21),  2)</f>
        <v>0</v>
      </c>
      <c r="J21" s="43"/>
    </row>
    <row r="22" spans="2:10" x14ac:dyDescent="0.25">
      <c r="B22" s="9"/>
      <c r="C22" s="22"/>
      <c r="D22" s="22"/>
      <c r="E22" s="22"/>
      <c r="F22" s="22"/>
      <c r="G22" s="22"/>
      <c r="H22" s="22"/>
      <c r="I22" s="22"/>
      <c r="J22" s="43"/>
    </row>
    <row r="23" spans="2:10" ht="15.75" x14ac:dyDescent="0.25">
      <c r="B23" s="9"/>
      <c r="C23" s="55" t="s">
        <v>6</v>
      </c>
      <c r="D23" s="24"/>
      <c r="E23" s="24"/>
      <c r="F23" s="25" t="s">
        <v>7</v>
      </c>
      <c r="G23" s="26" t="s">
        <v>8</v>
      </c>
      <c r="H23" s="24"/>
      <c r="I23" s="27">
        <f>SUM(I18:I21)</f>
        <v>0</v>
      </c>
      <c r="J23" s="51"/>
    </row>
    <row r="24" spans="2:10" x14ac:dyDescent="0.25">
      <c r="B24" s="14"/>
      <c r="C24" s="15"/>
      <c r="D24" s="15"/>
      <c r="E24" s="15"/>
      <c r="F24" s="15"/>
      <c r="G24" s="15"/>
      <c r="H24" s="15"/>
      <c r="I24" s="15"/>
      <c r="J24" s="16"/>
    </row>
    <row r="25" spans="2:10" x14ac:dyDescent="0.25">
      <c r="C25" s="22"/>
      <c r="D25" s="22"/>
      <c r="E25" s="22"/>
      <c r="F25" s="22"/>
      <c r="G25" s="22"/>
      <c r="H25" s="22"/>
      <c r="I25" s="22"/>
      <c r="J25" s="22"/>
    </row>
    <row r="26" spans="2:10" x14ac:dyDescent="0.25">
      <c r="B26" s="6"/>
      <c r="C26" s="56"/>
      <c r="D26" s="56"/>
      <c r="E26" s="56"/>
      <c r="F26" s="56"/>
      <c r="G26" s="56"/>
      <c r="H26" s="56"/>
      <c r="I26" s="56"/>
      <c r="J26" s="57"/>
    </row>
    <row r="27" spans="2:10" x14ac:dyDescent="0.25">
      <c r="B27" s="9"/>
      <c r="C27" s="58" t="s">
        <v>22</v>
      </c>
      <c r="D27" s="59"/>
      <c r="E27" s="59"/>
      <c r="F27" s="59"/>
      <c r="G27" s="59"/>
      <c r="H27" s="59"/>
      <c r="I27" s="59"/>
      <c r="J27" s="60" t="s">
        <v>23</v>
      </c>
    </row>
    <row r="28" spans="2:10" x14ac:dyDescent="0.25">
      <c r="B28" s="9"/>
      <c r="C28" s="22"/>
      <c r="D28" s="22"/>
      <c r="E28" s="22"/>
      <c r="F28" s="22"/>
      <c r="G28" s="22"/>
      <c r="H28" s="22"/>
      <c r="I28" s="22"/>
      <c r="J28" s="43"/>
    </row>
    <row r="29" spans="2:10" ht="15.75" x14ac:dyDescent="0.25">
      <c r="B29" s="9"/>
      <c r="C29" s="61" t="s">
        <v>48</v>
      </c>
      <c r="D29" s="22"/>
      <c r="E29" s="22"/>
      <c r="F29" s="22"/>
      <c r="G29" s="22"/>
      <c r="H29" s="22"/>
      <c r="I29" s="22"/>
      <c r="J29" s="62">
        <f>J35</f>
        <v>0</v>
      </c>
    </row>
    <row r="30" spans="2:10" x14ac:dyDescent="0.25">
      <c r="B30" s="9"/>
      <c r="C30" s="63"/>
      <c r="D30" s="28" t="s">
        <v>40</v>
      </c>
      <c r="E30" s="29"/>
      <c r="F30" s="29"/>
      <c r="G30" s="29"/>
      <c r="H30" s="29"/>
      <c r="I30" s="29"/>
      <c r="J30" s="64">
        <f>J36</f>
        <v>0</v>
      </c>
    </row>
    <row r="31" spans="2:10" x14ac:dyDescent="0.25">
      <c r="B31" s="9"/>
      <c r="C31" s="65"/>
      <c r="D31" s="30" t="s">
        <v>41</v>
      </c>
      <c r="E31" s="31"/>
      <c r="F31" s="31"/>
      <c r="G31" s="31"/>
      <c r="H31" s="31"/>
      <c r="I31" s="31"/>
      <c r="J31" s="66">
        <f>J37</f>
        <v>0</v>
      </c>
    </row>
    <row r="32" spans="2:10" x14ac:dyDescent="0.25">
      <c r="B32" s="9"/>
      <c r="J32" s="11"/>
    </row>
    <row r="33" spans="2:10" x14ac:dyDescent="0.25">
      <c r="B33" s="9"/>
      <c r="C33" s="22"/>
      <c r="D33" s="22"/>
      <c r="E33" s="22"/>
      <c r="F33" s="22"/>
      <c r="G33" s="22"/>
      <c r="H33" s="22"/>
      <c r="I33" s="22"/>
      <c r="J33" s="43"/>
    </row>
    <row r="34" spans="2:10" x14ac:dyDescent="0.25">
      <c r="B34" s="9"/>
      <c r="C34" s="32" t="s">
        <v>24</v>
      </c>
      <c r="D34" s="33" t="s">
        <v>25</v>
      </c>
      <c r="E34" s="33" t="s">
        <v>35</v>
      </c>
      <c r="F34" s="33" t="s">
        <v>11</v>
      </c>
      <c r="G34" s="33" t="s">
        <v>26</v>
      </c>
      <c r="H34" s="33" t="s">
        <v>27</v>
      </c>
      <c r="I34" s="33" t="s">
        <v>28</v>
      </c>
      <c r="J34" s="67" t="s">
        <v>23</v>
      </c>
    </row>
    <row r="35" spans="2:10" ht="15.75" x14ac:dyDescent="0.25">
      <c r="B35" s="9"/>
      <c r="C35" s="68" t="s">
        <v>29</v>
      </c>
      <c r="D35" s="22"/>
      <c r="E35" s="22"/>
      <c r="F35" s="22"/>
      <c r="G35" s="22"/>
      <c r="H35" s="22"/>
      <c r="I35" s="22"/>
      <c r="J35" s="69">
        <f>J36</f>
        <v>0</v>
      </c>
    </row>
    <row r="36" spans="2:10" ht="15.75" x14ac:dyDescent="0.25">
      <c r="B36" s="9"/>
      <c r="C36" s="70"/>
      <c r="D36" s="71" t="s">
        <v>30</v>
      </c>
      <c r="E36" s="72" t="s">
        <v>42</v>
      </c>
      <c r="F36" s="72" t="s">
        <v>31</v>
      </c>
      <c r="G36" s="70"/>
      <c r="H36" s="70"/>
      <c r="I36" s="73"/>
      <c r="J36" s="74">
        <f>J37</f>
        <v>0</v>
      </c>
    </row>
    <row r="37" spans="2:10" x14ac:dyDescent="0.25">
      <c r="B37" s="9"/>
      <c r="C37" s="70"/>
      <c r="D37" s="71" t="s">
        <v>30</v>
      </c>
      <c r="E37" s="75" t="s">
        <v>33</v>
      </c>
      <c r="F37" s="75" t="s">
        <v>43</v>
      </c>
      <c r="G37" s="70"/>
      <c r="H37" s="70"/>
      <c r="I37" s="73"/>
      <c r="J37" s="76">
        <f>SUM(J38:J48)</f>
        <v>0</v>
      </c>
    </row>
    <row r="38" spans="2:10" ht="48" x14ac:dyDescent="0.25">
      <c r="B38" s="9"/>
      <c r="C38" s="34">
        <v>1</v>
      </c>
      <c r="D38" s="34" t="s">
        <v>34</v>
      </c>
      <c r="E38" s="35" t="s">
        <v>58</v>
      </c>
      <c r="F38" s="39" t="s">
        <v>57</v>
      </c>
      <c r="G38" s="36" t="s">
        <v>32</v>
      </c>
      <c r="H38" s="37">
        <v>2</v>
      </c>
      <c r="I38" s="38">
        <v>0</v>
      </c>
      <c r="J38" s="77">
        <f t="shared" ref="J38:J48" si="0">ROUND(I38*H38,2)</f>
        <v>0</v>
      </c>
    </row>
    <row r="39" spans="2:10" ht="84" x14ac:dyDescent="0.25">
      <c r="B39" s="9"/>
      <c r="C39" s="34">
        <v>2</v>
      </c>
      <c r="D39" s="34" t="s">
        <v>34</v>
      </c>
      <c r="E39" s="35" t="s">
        <v>37</v>
      </c>
      <c r="F39" s="39" t="s">
        <v>111</v>
      </c>
      <c r="G39" s="36" t="s">
        <v>32</v>
      </c>
      <c r="H39" s="37">
        <v>2</v>
      </c>
      <c r="I39" s="38">
        <v>0</v>
      </c>
      <c r="J39" s="77">
        <f t="shared" si="0"/>
        <v>0</v>
      </c>
    </row>
    <row r="40" spans="2:10" ht="84" x14ac:dyDescent="0.25">
      <c r="B40" s="9"/>
      <c r="C40" s="34">
        <v>3</v>
      </c>
      <c r="D40" s="34" t="s">
        <v>34</v>
      </c>
      <c r="E40" s="35" t="s">
        <v>60</v>
      </c>
      <c r="F40" s="39" t="s">
        <v>117</v>
      </c>
      <c r="G40" s="36" t="s">
        <v>32</v>
      </c>
      <c r="H40" s="37">
        <v>4</v>
      </c>
      <c r="I40" s="38">
        <v>0</v>
      </c>
      <c r="J40" s="77">
        <f t="shared" si="0"/>
        <v>0</v>
      </c>
    </row>
    <row r="41" spans="2:10" ht="24" x14ac:dyDescent="0.25">
      <c r="B41" s="9"/>
      <c r="C41" s="34">
        <v>4</v>
      </c>
      <c r="D41" s="34" t="s">
        <v>34</v>
      </c>
      <c r="E41" s="35" t="s">
        <v>76</v>
      </c>
      <c r="F41" s="39" t="s">
        <v>62</v>
      </c>
      <c r="G41" s="36" t="s">
        <v>32</v>
      </c>
      <c r="H41" s="37">
        <v>2</v>
      </c>
      <c r="I41" s="38">
        <v>0</v>
      </c>
      <c r="J41" s="77">
        <f t="shared" si="0"/>
        <v>0</v>
      </c>
    </row>
    <row r="42" spans="2:10" ht="72" x14ac:dyDescent="0.25">
      <c r="B42" s="9"/>
      <c r="C42" s="34">
        <v>5</v>
      </c>
      <c r="D42" s="34" t="s">
        <v>34</v>
      </c>
      <c r="E42" s="35" t="s">
        <v>64</v>
      </c>
      <c r="F42" s="39" t="s">
        <v>65</v>
      </c>
      <c r="G42" s="36" t="s">
        <v>32</v>
      </c>
      <c r="H42" s="37">
        <v>2</v>
      </c>
      <c r="I42" s="38">
        <v>0</v>
      </c>
      <c r="J42" s="77">
        <f t="shared" si="0"/>
        <v>0</v>
      </c>
    </row>
    <row r="43" spans="2:10" ht="72" x14ac:dyDescent="0.25">
      <c r="B43" s="9"/>
      <c r="C43" s="34">
        <v>6</v>
      </c>
      <c r="D43" s="34" t="s">
        <v>34</v>
      </c>
      <c r="E43" s="35" t="s">
        <v>66</v>
      </c>
      <c r="F43" s="39" t="s">
        <v>67</v>
      </c>
      <c r="G43" s="36" t="s">
        <v>32</v>
      </c>
      <c r="H43" s="37">
        <v>3</v>
      </c>
      <c r="I43" s="38">
        <v>0</v>
      </c>
      <c r="J43" s="77">
        <f t="shared" si="0"/>
        <v>0</v>
      </c>
    </row>
    <row r="44" spans="2:10" ht="72" x14ac:dyDescent="0.25">
      <c r="B44" s="9"/>
      <c r="C44" s="34">
        <v>7</v>
      </c>
      <c r="D44" s="34" t="s">
        <v>34</v>
      </c>
      <c r="E44" s="35" t="s">
        <v>66</v>
      </c>
      <c r="F44" s="39" t="s">
        <v>118</v>
      </c>
      <c r="G44" s="36" t="s">
        <v>32</v>
      </c>
      <c r="H44" s="37">
        <v>5</v>
      </c>
      <c r="I44" s="38">
        <v>0</v>
      </c>
      <c r="J44" s="77">
        <f t="shared" si="0"/>
        <v>0</v>
      </c>
    </row>
    <row r="45" spans="2:10" ht="72" x14ac:dyDescent="0.25">
      <c r="B45" s="9"/>
      <c r="C45" s="34">
        <v>8</v>
      </c>
      <c r="D45" s="34" t="s">
        <v>34</v>
      </c>
      <c r="E45" s="35" t="s">
        <v>66</v>
      </c>
      <c r="F45" s="39" t="s">
        <v>100</v>
      </c>
      <c r="G45" s="36" t="s">
        <v>32</v>
      </c>
      <c r="H45" s="37">
        <v>2</v>
      </c>
      <c r="I45" s="38">
        <v>0</v>
      </c>
      <c r="J45" s="77">
        <f t="shared" si="0"/>
        <v>0</v>
      </c>
    </row>
    <row r="46" spans="2:10" ht="72" x14ac:dyDescent="0.25">
      <c r="B46" s="9"/>
      <c r="C46" s="34">
        <v>9</v>
      </c>
      <c r="D46" s="34" t="s">
        <v>34</v>
      </c>
      <c r="E46" s="35" t="s">
        <v>66</v>
      </c>
      <c r="F46" s="39" t="s">
        <v>101</v>
      </c>
      <c r="G46" s="36" t="s">
        <v>32</v>
      </c>
      <c r="H46" s="37">
        <v>1</v>
      </c>
      <c r="I46" s="38">
        <v>0</v>
      </c>
      <c r="J46" s="77">
        <f t="shared" si="0"/>
        <v>0</v>
      </c>
    </row>
    <row r="47" spans="2:10" ht="24" x14ac:dyDescent="0.25">
      <c r="B47" s="9"/>
      <c r="C47" s="34">
        <v>10</v>
      </c>
      <c r="D47" s="34" t="s">
        <v>34</v>
      </c>
      <c r="E47" s="35" t="s">
        <v>69</v>
      </c>
      <c r="F47" s="39" t="s">
        <v>75</v>
      </c>
      <c r="G47" s="36" t="s">
        <v>32</v>
      </c>
      <c r="H47" s="37">
        <v>1</v>
      </c>
      <c r="I47" s="38">
        <v>0</v>
      </c>
      <c r="J47" s="77">
        <f t="shared" si="0"/>
        <v>0</v>
      </c>
    </row>
    <row r="48" spans="2:10" ht="24" x14ac:dyDescent="0.25">
      <c r="B48" s="14"/>
      <c r="C48" s="78">
        <v>11</v>
      </c>
      <c r="D48" s="78" t="s">
        <v>34</v>
      </c>
      <c r="E48" s="79" t="s">
        <v>56</v>
      </c>
      <c r="F48" s="80" t="s">
        <v>120</v>
      </c>
      <c r="G48" s="81" t="s">
        <v>32</v>
      </c>
      <c r="H48" s="82">
        <v>1</v>
      </c>
      <c r="I48" s="83">
        <v>0</v>
      </c>
      <c r="J48" s="84">
        <f t="shared" si="0"/>
        <v>0</v>
      </c>
    </row>
  </sheetData>
  <mergeCells count="7">
    <mergeCell ref="D6:G7"/>
    <mergeCell ref="D8:G8"/>
    <mergeCell ref="D14:F14"/>
    <mergeCell ref="I14:J14"/>
    <mergeCell ref="D15:F15"/>
    <mergeCell ref="I15:J15"/>
    <mergeCell ref="D10:I10"/>
  </mergeCells>
  <pageMargins left="0.25" right="0.25" top="0.75" bottom="0.75" header="0.3" footer="0.3"/>
  <pageSetup paperSize="9" scale="64" fitToHeight="0" orientation="portrait" horizontalDpi="0" verticalDpi="0" r:id="rId1"/>
  <ignoredErrors>
    <ignoredError sqref="D14:J1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Rekapitulace dodávek</vt:lpstr>
      <vt:lpstr>Jazyková učebna</vt:lpstr>
      <vt:lpstr>Kabinet jazyků</vt:lpstr>
      <vt:lpstr>Učebna informatiky, matematiky</vt:lpstr>
      <vt:lpstr>Kabinet informatiky, matematiky</vt:lpstr>
      <vt:lpstr>Přírodovědná učebna</vt:lpstr>
      <vt:lpstr>Kabinet přírodovědné učebny</vt:lpstr>
      <vt:lpstr>'Jazyková učebna'!Oblast_tisku</vt:lpstr>
      <vt:lpstr>'Kabinet informatiky, matematiky'!Oblast_tisku</vt:lpstr>
      <vt:lpstr>'Kabinet jazyků'!Oblast_tisku</vt:lpstr>
      <vt:lpstr>'Kabinet přírodovědné učebny'!Oblast_tisku</vt:lpstr>
      <vt:lpstr>'Přírodovědná učebna'!Oblast_tisku</vt:lpstr>
      <vt:lpstr>'Rekapitulace dodávek'!Oblast_tisku</vt:lpstr>
      <vt:lpstr>'Učebna informatiky, matematiky'!Oblast_tisku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2024-04-24T01:41:06Z</cp:lastPrinted>
  <dcterms:created xsi:type="dcterms:W3CDTF">2023-05-22T05:52:14Z</dcterms:created>
  <dcterms:modified xsi:type="dcterms:W3CDTF">2025-01-13T11:07:49Z</dcterms:modified>
</cp:coreProperties>
</file>